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1558" documentId="8_{D985A106-E84B-40DF-A6AB-4B564BA7EAEB}" xr6:coauthVersionLast="47" xr6:coauthVersionMax="47" xr10:uidLastSave="{526709D9-8997-46CB-A889-C95305096881}"/>
  <bookViews>
    <workbookView xWindow="-120" yWindow="-120" windowWidth="29040" windowHeight="15720" tabRatio="692" activeTab="5" xr2:uid="{00000000-000D-0000-FFFF-FFFF00000000}"/>
  </bookViews>
  <sheets>
    <sheet name="Overzicht dd" sheetId="5" r:id="rId1"/>
    <sheet name="Voor RvB Rapportage" sheetId="22" r:id="rId2"/>
    <sheet name="B&amp;O" sheetId="1" r:id="rId3"/>
    <sheet name="DHS" sheetId="7" r:id="rId4"/>
    <sheet name="DIF" sheetId="8" r:id="rId5"/>
    <sheet name="DIGD" sheetId="9" r:id="rId6"/>
    <sheet name="DIT" sheetId="10" r:id="rId7"/>
    <sheet name="Hersenen" sheetId="14" r:id="rId8"/>
    <sheet name="FB" sheetId="12" r:id="rId9"/>
    <sheet name="DHL" sheetId="13" r:id="rId10"/>
    <sheet name="K&amp;V" sheetId="16" r:id="rId11"/>
    <sheet name="Julius" sheetId="15" r:id="rId12"/>
    <sheet name="Kinderen" sheetId="17" r:id="rId13"/>
    <sheet name="P&amp;O" sheetId="19" r:id="rId14"/>
    <sheet name="V&amp;B" sheetId="20" r:id="rId15"/>
    <sheet name="OWC" sheetId="18" r:id="rId16"/>
    <sheet name="DLAB" sheetId="21" r:id="rId17"/>
    <sheet name="DVF" sheetId="11" r:id="rId18"/>
    <sheet name="S&amp;B" sheetId="23" r:id="rId19"/>
  </sheets>
  <definedNames>
    <definedName name="_xlnm._FilterDatabase" localSheetId="1" hidden="1">'Voor RvB Rapportage'!$D$1:$T$1</definedName>
    <definedName name="_xlnm.Print_Area" localSheetId="2">'B&amp;O'!$B$1:$I$15</definedName>
    <definedName name="_xlnm.Print_Area" localSheetId="9">DHL!$B$1:$I$15</definedName>
    <definedName name="_xlnm.Print_Area" localSheetId="3">DHS!$B$1:$I$15</definedName>
    <definedName name="_xlnm.Print_Area" localSheetId="4">DIF!$B$1:$I$15</definedName>
    <definedName name="_xlnm.Print_Area" localSheetId="5">DIGD!$B$1:$I$15</definedName>
    <definedName name="_xlnm.Print_Area" localSheetId="6">DIT!$B$1:$I$15</definedName>
    <definedName name="_xlnm.Print_Area" localSheetId="16">DLAB!$B$1:$I$15</definedName>
    <definedName name="_xlnm.Print_Area" localSheetId="17">DVF!$B$1:$I$15</definedName>
    <definedName name="_xlnm.Print_Area" localSheetId="8">FB!$B$1:$I$15</definedName>
    <definedName name="_xlnm.Print_Area" localSheetId="7">Hersenen!$B$1:$I$15</definedName>
    <definedName name="_xlnm.Print_Area" localSheetId="11">Julius!$B$1:$I$15</definedName>
    <definedName name="_xlnm.Print_Area" localSheetId="10">'K&amp;V'!$B$1:$I$15</definedName>
    <definedName name="_xlnm.Print_Area" localSheetId="12">Kinderen!$B$1:$I$15</definedName>
    <definedName name="_xlnm.Print_Area" localSheetId="15">OWC!$B$1:$I$15</definedName>
    <definedName name="_xlnm.Print_Area" localSheetId="13">'P&amp;O'!$B$1:$I$15</definedName>
    <definedName name="_xlnm.Print_Area" localSheetId="14">'V&amp;B'!$B$1:$I$15</definedName>
    <definedName name="_xlnm.Print_Titles" localSheetId="2">'B&amp;O'!$1:$3</definedName>
    <definedName name="_xlnm.Print_Titles" localSheetId="9">DHL!$1:$3</definedName>
    <definedName name="_xlnm.Print_Titles" localSheetId="3">DHS!$1:$3</definedName>
    <definedName name="_xlnm.Print_Titles" localSheetId="4">DIF!$1:$3</definedName>
    <definedName name="_xlnm.Print_Titles" localSheetId="5">DIGD!$1:$3</definedName>
    <definedName name="_xlnm.Print_Titles" localSheetId="6">DIT!$1:$3</definedName>
    <definedName name="_xlnm.Print_Titles" localSheetId="16">DLAB!$1:$3</definedName>
    <definedName name="_xlnm.Print_Titles" localSheetId="17">DVF!$1:$3</definedName>
    <definedName name="_xlnm.Print_Titles" localSheetId="8">FB!$1:$3</definedName>
    <definedName name="_xlnm.Print_Titles" localSheetId="7">Hersenen!$1:$3</definedName>
    <definedName name="_xlnm.Print_Titles" localSheetId="11">Julius!$1:$3</definedName>
    <definedName name="_xlnm.Print_Titles" localSheetId="10">'K&amp;V'!$1:$3</definedName>
    <definedName name="_xlnm.Print_Titles" localSheetId="12">Kinderen!$1:$3</definedName>
    <definedName name="_xlnm.Print_Titles" localSheetId="15">OWC!$1:$3</definedName>
    <definedName name="_xlnm.Print_Titles" localSheetId="13">'P&amp;O'!$1:$3</definedName>
    <definedName name="_xlnm.Print_Titles" localSheetId="14">'V&amp;B'!$1:$3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22" l="1"/>
  <c r="J16" i="22"/>
  <c r="I16" i="22"/>
  <c r="H16" i="22"/>
  <c r="S3" i="5"/>
  <c r="R3" i="5"/>
  <c r="Q3" i="5"/>
  <c r="O3" i="5"/>
  <c r="I3" i="5"/>
  <c r="S17" i="5"/>
  <c r="R17" i="5"/>
  <c r="O17" i="5"/>
  <c r="N17" i="5"/>
  <c r="H17" i="5"/>
  <c r="G17" i="5"/>
  <c r="F17" i="5"/>
  <c r="K21" i="23"/>
  <c r="P30" i="23" s="1"/>
  <c r="P31" i="23" s="1"/>
  <c r="S16" i="22" s="1"/>
  <c r="K20" i="23"/>
  <c r="O30" i="23" s="1"/>
  <c r="O31" i="23" s="1"/>
  <c r="R16" i="22" s="1"/>
  <c r="K19" i="23"/>
  <c r="N30" i="23" s="1"/>
  <c r="N31" i="23" s="1"/>
  <c r="Q16" i="22" s="1"/>
  <c r="K18" i="23"/>
  <c r="K17" i="23"/>
  <c r="K16" i="23"/>
  <c r="L30" i="23" s="1"/>
  <c r="L31" i="23" s="1"/>
  <c r="O16" i="22" s="1"/>
  <c r="K15" i="23"/>
  <c r="K30" i="23" s="1"/>
  <c r="K31" i="23" s="1"/>
  <c r="N16" i="22" s="1"/>
  <c r="K14" i="23"/>
  <c r="J30" i="23" s="1"/>
  <c r="J31" i="23" s="1"/>
  <c r="M16" i="22" s="1"/>
  <c r="K13" i="23"/>
  <c r="I30" i="23" s="1"/>
  <c r="I31" i="23" s="1"/>
  <c r="L16" i="22" s="1"/>
  <c r="K12" i="23"/>
  <c r="H30" i="23" s="1"/>
  <c r="H31" i="23" s="1"/>
  <c r="K11" i="23"/>
  <c r="G30" i="23" s="1"/>
  <c r="G31" i="23" s="1"/>
  <c r="K10" i="23"/>
  <c r="F30" i="23" s="1"/>
  <c r="F31" i="23" s="1"/>
  <c r="K9" i="23"/>
  <c r="E30" i="23" s="1"/>
  <c r="E31" i="23" s="1"/>
  <c r="K8" i="23"/>
  <c r="D30" i="23" s="1"/>
  <c r="D31" i="23" s="1"/>
  <c r="G16" i="22" s="1"/>
  <c r="K7" i="23"/>
  <c r="C30" i="23" s="1"/>
  <c r="C31" i="23" s="1"/>
  <c r="F16" i="22" s="1"/>
  <c r="K6" i="23"/>
  <c r="K4" i="23"/>
  <c r="K22" i="14"/>
  <c r="K21" i="21"/>
  <c r="P30" i="21" s="1"/>
  <c r="S18" i="5" s="1"/>
  <c r="K20" i="21"/>
  <c r="O30" i="21" s="1"/>
  <c r="O31" i="21" s="1"/>
  <c r="R8" i="22" s="1"/>
  <c r="K19" i="21"/>
  <c r="N30" i="21" s="1"/>
  <c r="N31" i="21" s="1"/>
  <c r="Q8" i="22" s="1"/>
  <c r="K18" i="21"/>
  <c r="K17" i="21"/>
  <c r="K16" i="21"/>
  <c r="L30" i="21" s="1"/>
  <c r="K15" i="21"/>
  <c r="K30" i="21" s="1"/>
  <c r="K14" i="21"/>
  <c r="J30" i="21" s="1"/>
  <c r="K13" i="21"/>
  <c r="I30" i="21" s="1"/>
  <c r="K12" i="21"/>
  <c r="H30" i="21" s="1"/>
  <c r="K18" i="5" s="1"/>
  <c r="K11" i="21"/>
  <c r="G30" i="21" s="1"/>
  <c r="J18" i="5" s="1"/>
  <c r="K10" i="21"/>
  <c r="F30" i="21" s="1"/>
  <c r="I18" i="5" s="1"/>
  <c r="K9" i="21"/>
  <c r="E30" i="21" s="1"/>
  <c r="H18" i="5" s="1"/>
  <c r="K8" i="21"/>
  <c r="D30" i="21" s="1"/>
  <c r="G18" i="5" s="1"/>
  <c r="K7" i="21"/>
  <c r="C30" i="21" s="1"/>
  <c r="K6" i="21"/>
  <c r="K4" i="21"/>
  <c r="K21" i="20"/>
  <c r="P30" i="20" s="1"/>
  <c r="K20" i="20"/>
  <c r="O30" i="20" s="1"/>
  <c r="K19" i="20"/>
  <c r="N30" i="20" s="1"/>
  <c r="Q17" i="5" s="1"/>
  <c r="K18" i="20"/>
  <c r="K17" i="20"/>
  <c r="K16" i="20"/>
  <c r="L30" i="20" s="1"/>
  <c r="K15" i="20"/>
  <c r="K30" i="20" s="1"/>
  <c r="K14" i="20"/>
  <c r="J30" i="20" s="1"/>
  <c r="M17" i="5" s="1"/>
  <c r="K13" i="20"/>
  <c r="I30" i="20" s="1"/>
  <c r="I31" i="20" s="1"/>
  <c r="L11" i="22" s="1"/>
  <c r="K12" i="20"/>
  <c r="H30" i="20" s="1"/>
  <c r="H31" i="20" s="1"/>
  <c r="K11" i="22" s="1"/>
  <c r="K11" i="20"/>
  <c r="G30" i="20" s="1"/>
  <c r="G31" i="20" s="1"/>
  <c r="J11" i="22" s="1"/>
  <c r="K10" i="20"/>
  <c r="F30" i="20" s="1"/>
  <c r="I17" i="5" s="1"/>
  <c r="K9" i="20"/>
  <c r="E30" i="20" s="1"/>
  <c r="E31" i="20" s="1"/>
  <c r="H11" i="22" s="1"/>
  <c r="K8" i="20"/>
  <c r="D30" i="20" s="1"/>
  <c r="K7" i="20"/>
  <c r="C30" i="20" s="1"/>
  <c r="K6" i="20"/>
  <c r="K4" i="20"/>
  <c r="A30" i="20" s="1"/>
  <c r="A31" i="20" s="1"/>
  <c r="D11" i="22" s="1"/>
  <c r="K21" i="19"/>
  <c r="P30" i="19" s="1"/>
  <c r="S16" i="5" s="1"/>
  <c r="K20" i="19"/>
  <c r="O30" i="19" s="1"/>
  <c r="R16" i="5" s="1"/>
  <c r="K19" i="19"/>
  <c r="N30" i="19" s="1"/>
  <c r="Q16" i="5" s="1"/>
  <c r="K18" i="19"/>
  <c r="K17" i="19"/>
  <c r="K16" i="19"/>
  <c r="L30" i="19" s="1"/>
  <c r="O16" i="5" s="1"/>
  <c r="K15" i="19"/>
  <c r="K30" i="19" s="1"/>
  <c r="N16" i="5" s="1"/>
  <c r="K14" i="19"/>
  <c r="J30" i="19" s="1"/>
  <c r="M16" i="5" s="1"/>
  <c r="K13" i="19"/>
  <c r="I30" i="19" s="1"/>
  <c r="L16" i="5" s="1"/>
  <c r="K12" i="19"/>
  <c r="H30" i="19" s="1"/>
  <c r="K16" i="5" s="1"/>
  <c r="K11" i="19"/>
  <c r="G30" i="19" s="1"/>
  <c r="J16" i="5" s="1"/>
  <c r="K10" i="19"/>
  <c r="F30" i="19" s="1"/>
  <c r="I16" i="5" s="1"/>
  <c r="K9" i="19"/>
  <c r="E30" i="19" s="1"/>
  <c r="H16" i="5" s="1"/>
  <c r="K8" i="19"/>
  <c r="D30" i="19" s="1"/>
  <c r="G16" i="5" s="1"/>
  <c r="K7" i="19"/>
  <c r="C30" i="19" s="1"/>
  <c r="F16" i="5" s="1"/>
  <c r="K6" i="19"/>
  <c r="B30" i="19" s="1"/>
  <c r="E16" i="5" s="1"/>
  <c r="K4" i="19"/>
  <c r="K21" i="18"/>
  <c r="P30" i="18" s="1"/>
  <c r="S15" i="5" s="1"/>
  <c r="K20" i="18"/>
  <c r="O30" i="18" s="1"/>
  <c r="R15" i="5" s="1"/>
  <c r="K19" i="18"/>
  <c r="N30" i="18" s="1"/>
  <c r="Q15" i="5" s="1"/>
  <c r="K18" i="18"/>
  <c r="K17" i="18"/>
  <c r="K16" i="18"/>
  <c r="L30" i="18" s="1"/>
  <c r="O15" i="5" s="1"/>
  <c r="K15" i="18"/>
  <c r="K30" i="18" s="1"/>
  <c r="N15" i="5" s="1"/>
  <c r="K14" i="18"/>
  <c r="J30" i="18" s="1"/>
  <c r="M15" i="5" s="1"/>
  <c r="K13" i="18"/>
  <c r="I30" i="18" s="1"/>
  <c r="L15" i="5" s="1"/>
  <c r="K12" i="18"/>
  <c r="H30" i="18" s="1"/>
  <c r="K15" i="5" s="1"/>
  <c r="K11" i="18"/>
  <c r="G30" i="18" s="1"/>
  <c r="J15" i="5" s="1"/>
  <c r="K10" i="18"/>
  <c r="F30" i="18" s="1"/>
  <c r="I15" i="5" s="1"/>
  <c r="K9" i="18"/>
  <c r="E30" i="18" s="1"/>
  <c r="H15" i="5" s="1"/>
  <c r="K8" i="18"/>
  <c r="D30" i="18" s="1"/>
  <c r="G15" i="5" s="1"/>
  <c r="K7" i="18"/>
  <c r="C30" i="18" s="1"/>
  <c r="F15" i="5" s="1"/>
  <c r="K6" i="18"/>
  <c r="B30" i="18" s="1"/>
  <c r="E15" i="5" s="1"/>
  <c r="K4" i="18"/>
  <c r="K21" i="17"/>
  <c r="P30" i="17" s="1"/>
  <c r="K20" i="17"/>
  <c r="O30" i="17" s="1"/>
  <c r="O31" i="17" s="1"/>
  <c r="R2" i="22" s="1"/>
  <c r="K19" i="17"/>
  <c r="N30" i="17" s="1"/>
  <c r="K18" i="17"/>
  <c r="K17" i="17"/>
  <c r="K16" i="17"/>
  <c r="L30" i="17" s="1"/>
  <c r="O14" i="5" s="1"/>
  <c r="K15" i="17"/>
  <c r="K30" i="17" s="1"/>
  <c r="N14" i="5" s="1"/>
  <c r="K14" i="17"/>
  <c r="J30" i="17" s="1"/>
  <c r="M14" i="5" s="1"/>
  <c r="K13" i="17"/>
  <c r="I30" i="17" s="1"/>
  <c r="L14" i="5" s="1"/>
  <c r="K12" i="17"/>
  <c r="H30" i="17" s="1"/>
  <c r="K11" i="17"/>
  <c r="G30" i="17" s="1"/>
  <c r="K10" i="17"/>
  <c r="F30" i="17" s="1"/>
  <c r="K9" i="17"/>
  <c r="E30" i="17" s="1"/>
  <c r="K8" i="17"/>
  <c r="D30" i="17" s="1"/>
  <c r="D31" i="17" s="1"/>
  <c r="G2" i="22" s="1"/>
  <c r="K7" i="17"/>
  <c r="C30" i="17" s="1"/>
  <c r="C31" i="17" s="1"/>
  <c r="F2" i="22" s="1"/>
  <c r="K6" i="17"/>
  <c r="B30" i="17" s="1"/>
  <c r="B31" i="17" s="1"/>
  <c r="E2" i="22" s="1"/>
  <c r="K4" i="17"/>
  <c r="L4" i="17" s="1"/>
  <c r="U6" i="17" s="1"/>
  <c r="P30" i="16"/>
  <c r="S13" i="5" s="1"/>
  <c r="N30" i="16"/>
  <c r="N31" i="16" s="1"/>
  <c r="Q5" i="22" s="1"/>
  <c r="K21" i="16"/>
  <c r="K20" i="16"/>
  <c r="O30" i="16" s="1"/>
  <c r="R13" i="5" s="1"/>
  <c r="K19" i="16"/>
  <c r="K18" i="16"/>
  <c r="M30" i="16" s="1"/>
  <c r="P13" i="5" s="1"/>
  <c r="K17" i="16"/>
  <c r="K16" i="16"/>
  <c r="L30" i="16" s="1"/>
  <c r="O13" i="5" s="1"/>
  <c r="K15" i="16"/>
  <c r="K30" i="16" s="1"/>
  <c r="K31" i="16" s="1"/>
  <c r="N5" i="22" s="1"/>
  <c r="K14" i="16"/>
  <c r="J30" i="16" s="1"/>
  <c r="J31" i="16" s="1"/>
  <c r="M5" i="22" s="1"/>
  <c r="K13" i="16"/>
  <c r="I30" i="16" s="1"/>
  <c r="K12" i="16"/>
  <c r="H30" i="16" s="1"/>
  <c r="H31" i="16" s="1"/>
  <c r="K5" i="22" s="1"/>
  <c r="K11" i="16"/>
  <c r="G30" i="16" s="1"/>
  <c r="G31" i="16" s="1"/>
  <c r="J5" i="22" s="1"/>
  <c r="K10" i="16"/>
  <c r="F30" i="16" s="1"/>
  <c r="I13" i="5" s="1"/>
  <c r="K9" i="16"/>
  <c r="E30" i="16" s="1"/>
  <c r="E31" i="16" s="1"/>
  <c r="H5" i="22" s="1"/>
  <c r="K8" i="16"/>
  <c r="D30" i="16" s="1"/>
  <c r="G13" i="5" s="1"/>
  <c r="K7" i="16"/>
  <c r="C30" i="16" s="1"/>
  <c r="F13" i="5" s="1"/>
  <c r="K6" i="16"/>
  <c r="B30" i="16" s="1"/>
  <c r="B31" i="16" s="1"/>
  <c r="E5" i="22" s="1"/>
  <c r="K4" i="16"/>
  <c r="K21" i="15"/>
  <c r="P30" i="15" s="1"/>
  <c r="S12" i="5" s="1"/>
  <c r="K20" i="15"/>
  <c r="O30" i="15" s="1"/>
  <c r="R12" i="5" s="1"/>
  <c r="K19" i="15"/>
  <c r="N30" i="15" s="1"/>
  <c r="N31" i="15" s="1"/>
  <c r="Q7" i="22" s="1"/>
  <c r="K18" i="15"/>
  <c r="M30" i="15" s="1"/>
  <c r="K17" i="15"/>
  <c r="K16" i="15"/>
  <c r="L30" i="15" s="1"/>
  <c r="K15" i="15"/>
  <c r="K30" i="15" s="1"/>
  <c r="K31" i="15" s="1"/>
  <c r="N7" i="22" s="1"/>
  <c r="K14" i="15"/>
  <c r="J30" i="15" s="1"/>
  <c r="J31" i="15" s="1"/>
  <c r="M7" i="22" s="1"/>
  <c r="K13" i="15"/>
  <c r="I30" i="15" s="1"/>
  <c r="I31" i="15" s="1"/>
  <c r="L7" i="22" s="1"/>
  <c r="K12" i="15"/>
  <c r="H30" i="15" s="1"/>
  <c r="K12" i="5" s="1"/>
  <c r="K11" i="15"/>
  <c r="G30" i="15" s="1"/>
  <c r="J12" i="5" s="1"/>
  <c r="K10" i="15"/>
  <c r="F30" i="15" s="1"/>
  <c r="I12" i="5" s="1"/>
  <c r="K9" i="15"/>
  <c r="E30" i="15" s="1"/>
  <c r="H12" i="5" s="1"/>
  <c r="K8" i="15"/>
  <c r="D30" i="15" s="1"/>
  <c r="G12" i="5" s="1"/>
  <c r="K7" i="15"/>
  <c r="C30" i="15" s="1"/>
  <c r="F12" i="5" s="1"/>
  <c r="K6" i="15"/>
  <c r="B30" i="15" s="1"/>
  <c r="K4" i="15"/>
  <c r="L30" i="14"/>
  <c r="O11" i="5" s="1"/>
  <c r="K21" i="14"/>
  <c r="P30" i="14" s="1"/>
  <c r="P31" i="14" s="1"/>
  <c r="S9" i="22" s="1"/>
  <c r="K20" i="14"/>
  <c r="O30" i="14" s="1"/>
  <c r="O31" i="14" s="1"/>
  <c r="R9" i="22" s="1"/>
  <c r="K19" i="14"/>
  <c r="N30" i="14" s="1"/>
  <c r="N31" i="14" s="1"/>
  <c r="Q9" i="22" s="1"/>
  <c r="K18" i="14"/>
  <c r="M30" i="14" s="1"/>
  <c r="P11" i="5" s="1"/>
  <c r="K17" i="14"/>
  <c r="K16" i="14"/>
  <c r="K15" i="14"/>
  <c r="K30" i="14" s="1"/>
  <c r="N11" i="5" s="1"/>
  <c r="K14" i="14"/>
  <c r="J30" i="14" s="1"/>
  <c r="J31" i="14" s="1"/>
  <c r="M9" i="22" s="1"/>
  <c r="K13" i="14"/>
  <c r="I30" i="14" s="1"/>
  <c r="I31" i="14" s="1"/>
  <c r="L9" i="22" s="1"/>
  <c r="K12" i="14"/>
  <c r="K11" i="14"/>
  <c r="G30" i="14" s="1"/>
  <c r="J11" i="5" s="1"/>
  <c r="K10" i="14"/>
  <c r="F30" i="14" s="1"/>
  <c r="F31" i="14" s="1"/>
  <c r="I9" i="22" s="1"/>
  <c r="K9" i="14"/>
  <c r="E30" i="14" s="1"/>
  <c r="H11" i="5" s="1"/>
  <c r="K8" i="14"/>
  <c r="D30" i="14" s="1"/>
  <c r="D31" i="14" s="1"/>
  <c r="G9" i="22" s="1"/>
  <c r="K7" i="14"/>
  <c r="C30" i="14" s="1"/>
  <c r="C31" i="14" s="1"/>
  <c r="F9" i="22" s="1"/>
  <c r="K6" i="14"/>
  <c r="B30" i="14" s="1"/>
  <c r="B31" i="14" s="1"/>
  <c r="E9" i="22" s="1"/>
  <c r="K4" i="14"/>
  <c r="A30" i="14" s="1"/>
  <c r="D11" i="5" s="1"/>
  <c r="K21" i="13"/>
  <c r="P30" i="13" s="1"/>
  <c r="S10" i="5" s="1"/>
  <c r="K20" i="13"/>
  <c r="O30" i="13" s="1"/>
  <c r="R10" i="5" s="1"/>
  <c r="K19" i="13"/>
  <c r="K18" i="13"/>
  <c r="M30" i="13" s="1"/>
  <c r="P10" i="5" s="1"/>
  <c r="K17" i="13"/>
  <c r="K16" i="13"/>
  <c r="L30" i="13" s="1"/>
  <c r="K15" i="13"/>
  <c r="K30" i="13" s="1"/>
  <c r="K14" i="13"/>
  <c r="J30" i="13" s="1"/>
  <c r="K13" i="13"/>
  <c r="I30" i="13" s="1"/>
  <c r="I31" i="13" s="1"/>
  <c r="L13" i="22" s="1"/>
  <c r="K12" i="13"/>
  <c r="H30" i="13" s="1"/>
  <c r="K10" i="5" s="1"/>
  <c r="K11" i="13"/>
  <c r="G30" i="13" s="1"/>
  <c r="J10" i="5" s="1"/>
  <c r="K10" i="13"/>
  <c r="F30" i="13" s="1"/>
  <c r="F31" i="13" s="1"/>
  <c r="I13" i="22" s="1"/>
  <c r="K9" i="13"/>
  <c r="E30" i="13" s="1"/>
  <c r="E31" i="13" s="1"/>
  <c r="H13" i="22" s="1"/>
  <c r="K8" i="13"/>
  <c r="D30" i="13" s="1"/>
  <c r="G10" i="5" s="1"/>
  <c r="K7" i="13"/>
  <c r="C30" i="13" s="1"/>
  <c r="K6" i="13"/>
  <c r="K4" i="13"/>
  <c r="K21" i="12"/>
  <c r="P30" i="12" s="1"/>
  <c r="P31" i="12" s="1"/>
  <c r="S4" i="22" s="1"/>
  <c r="K20" i="12"/>
  <c r="O30" i="12" s="1"/>
  <c r="R9" i="5" s="1"/>
  <c r="K19" i="12"/>
  <c r="N30" i="12" s="1"/>
  <c r="N31" i="12" s="1"/>
  <c r="Q4" i="22" s="1"/>
  <c r="K18" i="12"/>
  <c r="K17" i="12"/>
  <c r="K16" i="12"/>
  <c r="L30" i="12" s="1"/>
  <c r="L31" i="12" s="1"/>
  <c r="O4" i="22" s="1"/>
  <c r="K15" i="12"/>
  <c r="K30" i="12" s="1"/>
  <c r="K14" i="12"/>
  <c r="J30" i="12" s="1"/>
  <c r="K13" i="12"/>
  <c r="I30" i="12" s="1"/>
  <c r="K12" i="12"/>
  <c r="H30" i="12" s="1"/>
  <c r="K11" i="12"/>
  <c r="G30" i="12" s="1"/>
  <c r="J9" i="5" s="1"/>
  <c r="K10" i="12"/>
  <c r="F30" i="12" s="1"/>
  <c r="F31" i="12" s="1"/>
  <c r="I4" i="22" s="1"/>
  <c r="K9" i="12"/>
  <c r="E30" i="12" s="1"/>
  <c r="E31" i="12" s="1"/>
  <c r="H4" i="22" s="1"/>
  <c r="K8" i="12"/>
  <c r="D30" i="12" s="1"/>
  <c r="D31" i="12" s="1"/>
  <c r="G4" i="22" s="1"/>
  <c r="K7" i="12"/>
  <c r="C30" i="12" s="1"/>
  <c r="K6" i="12"/>
  <c r="B30" i="12" s="1"/>
  <c r="B31" i="12" s="1"/>
  <c r="E4" i="22" s="1"/>
  <c r="K4" i="12"/>
  <c r="K21" i="11"/>
  <c r="P30" i="11" s="1"/>
  <c r="P31" i="11" s="1"/>
  <c r="S12" i="22" s="1"/>
  <c r="K20" i="11"/>
  <c r="O30" i="11" s="1"/>
  <c r="K19" i="11"/>
  <c r="K18" i="11"/>
  <c r="M30" i="11" s="1"/>
  <c r="K17" i="11"/>
  <c r="K16" i="11"/>
  <c r="L30" i="11" s="1"/>
  <c r="K15" i="11"/>
  <c r="K30" i="11" s="1"/>
  <c r="K14" i="11"/>
  <c r="J30" i="11" s="1"/>
  <c r="K13" i="11"/>
  <c r="I30" i="11" s="1"/>
  <c r="K12" i="11"/>
  <c r="H30" i="11" s="1"/>
  <c r="K11" i="11"/>
  <c r="G30" i="11" s="1"/>
  <c r="K10" i="11"/>
  <c r="F30" i="11" s="1"/>
  <c r="K9" i="11"/>
  <c r="E30" i="11" s="1"/>
  <c r="K8" i="11"/>
  <c r="D30" i="11" s="1"/>
  <c r="K7" i="11"/>
  <c r="C30" i="11" s="1"/>
  <c r="K6" i="11"/>
  <c r="K4" i="11"/>
  <c r="A30" i="11" s="1"/>
  <c r="K21" i="10"/>
  <c r="P30" i="10" s="1"/>
  <c r="P31" i="10" s="1"/>
  <c r="S15" i="22" s="1"/>
  <c r="K20" i="10"/>
  <c r="O30" i="10" s="1"/>
  <c r="O31" i="10" s="1"/>
  <c r="R15" i="22" s="1"/>
  <c r="K19" i="10"/>
  <c r="N30" i="10" s="1"/>
  <c r="Q7" i="5" s="1"/>
  <c r="K18" i="10"/>
  <c r="M30" i="10" s="1"/>
  <c r="K17" i="10"/>
  <c r="K16" i="10"/>
  <c r="L30" i="10" s="1"/>
  <c r="L31" i="10" s="1"/>
  <c r="O15" i="22" s="1"/>
  <c r="K15" i="10"/>
  <c r="K30" i="10" s="1"/>
  <c r="K31" i="10" s="1"/>
  <c r="N15" i="22" s="1"/>
  <c r="K14" i="10"/>
  <c r="J30" i="10" s="1"/>
  <c r="M7" i="5" s="1"/>
  <c r="K13" i="10"/>
  <c r="I30" i="10" s="1"/>
  <c r="L7" i="5" s="1"/>
  <c r="K12" i="10"/>
  <c r="H30" i="10" s="1"/>
  <c r="H31" i="10" s="1"/>
  <c r="K15" i="22" s="1"/>
  <c r="K11" i="10"/>
  <c r="G30" i="10" s="1"/>
  <c r="G31" i="10" s="1"/>
  <c r="J15" i="22" s="1"/>
  <c r="K10" i="10"/>
  <c r="F30" i="10" s="1"/>
  <c r="I7" i="5" s="1"/>
  <c r="K9" i="10"/>
  <c r="E30" i="10" s="1"/>
  <c r="E31" i="10" s="1"/>
  <c r="H15" i="22" s="1"/>
  <c r="K8" i="10"/>
  <c r="D30" i="10" s="1"/>
  <c r="D31" i="10" s="1"/>
  <c r="G15" i="22" s="1"/>
  <c r="K7" i="10"/>
  <c r="C30" i="10" s="1"/>
  <c r="C31" i="10" s="1"/>
  <c r="F15" i="22" s="1"/>
  <c r="K6" i="10"/>
  <c r="B30" i="10" s="1"/>
  <c r="E7" i="5" s="1"/>
  <c r="K4" i="10"/>
  <c r="K21" i="9"/>
  <c r="P30" i="9" s="1"/>
  <c r="S6" i="5" s="1"/>
  <c r="K20" i="9"/>
  <c r="O30" i="9" s="1"/>
  <c r="R6" i="5" s="1"/>
  <c r="K19" i="9"/>
  <c r="N30" i="9" s="1"/>
  <c r="Q6" i="5" s="1"/>
  <c r="K18" i="9"/>
  <c r="M30" i="9" s="1"/>
  <c r="P6" i="5" s="1"/>
  <c r="K17" i="9"/>
  <c r="K16" i="9"/>
  <c r="L30" i="9" s="1"/>
  <c r="O6" i="5" s="1"/>
  <c r="K15" i="9"/>
  <c r="K30" i="9" s="1"/>
  <c r="N6" i="5" s="1"/>
  <c r="K14" i="9"/>
  <c r="J30" i="9" s="1"/>
  <c r="M6" i="5" s="1"/>
  <c r="K13" i="9"/>
  <c r="I30" i="9" s="1"/>
  <c r="L6" i="5" s="1"/>
  <c r="K12" i="9"/>
  <c r="H30" i="9" s="1"/>
  <c r="H31" i="9" s="1"/>
  <c r="K14" i="22" s="1"/>
  <c r="K11" i="9"/>
  <c r="G30" i="9" s="1"/>
  <c r="G31" i="9" s="1"/>
  <c r="J14" i="22" s="1"/>
  <c r="K10" i="9"/>
  <c r="F30" i="9" s="1"/>
  <c r="I6" i="5" s="1"/>
  <c r="K9" i="9"/>
  <c r="E30" i="9" s="1"/>
  <c r="H6" i="5" s="1"/>
  <c r="K8" i="9"/>
  <c r="K7" i="9"/>
  <c r="C30" i="9" s="1"/>
  <c r="F6" i="5" s="1"/>
  <c r="K6" i="9"/>
  <c r="B30" i="9" s="1"/>
  <c r="E6" i="5" s="1"/>
  <c r="K4" i="9"/>
  <c r="A30" i="9" s="1"/>
  <c r="D6" i="5" s="1"/>
  <c r="K21" i="8"/>
  <c r="P30" i="8" s="1"/>
  <c r="S5" i="5" s="1"/>
  <c r="K20" i="8"/>
  <c r="O30" i="8" s="1"/>
  <c r="R5" i="5" s="1"/>
  <c r="K19" i="8"/>
  <c r="N30" i="8" s="1"/>
  <c r="Q5" i="5" s="1"/>
  <c r="K18" i="8"/>
  <c r="K17" i="8"/>
  <c r="K16" i="8"/>
  <c r="L30" i="8" s="1"/>
  <c r="O5" i="5" s="1"/>
  <c r="K15" i="8"/>
  <c r="K30" i="8" s="1"/>
  <c r="N5" i="5" s="1"/>
  <c r="K14" i="8"/>
  <c r="J30" i="8" s="1"/>
  <c r="M5" i="5" s="1"/>
  <c r="K13" i="8"/>
  <c r="I30" i="8" s="1"/>
  <c r="L5" i="5" s="1"/>
  <c r="K12" i="8"/>
  <c r="H30" i="8" s="1"/>
  <c r="K5" i="5" s="1"/>
  <c r="K11" i="8"/>
  <c r="G30" i="8" s="1"/>
  <c r="J5" i="5" s="1"/>
  <c r="K10" i="8"/>
  <c r="F30" i="8" s="1"/>
  <c r="I5" i="5" s="1"/>
  <c r="K9" i="8"/>
  <c r="E30" i="8" s="1"/>
  <c r="H5" i="5" s="1"/>
  <c r="K8" i="8"/>
  <c r="D30" i="8" s="1"/>
  <c r="G5" i="5" s="1"/>
  <c r="K7" i="8"/>
  <c r="C30" i="8" s="1"/>
  <c r="F5" i="5" s="1"/>
  <c r="K6" i="8"/>
  <c r="B30" i="8" s="1"/>
  <c r="E5" i="5" s="1"/>
  <c r="K4" i="8"/>
  <c r="K21" i="7"/>
  <c r="P30" i="7" s="1"/>
  <c r="P31" i="7" s="1"/>
  <c r="S18" i="22" s="1"/>
  <c r="K20" i="7"/>
  <c r="O30" i="7" s="1"/>
  <c r="R4" i="5" s="1"/>
  <c r="K19" i="7"/>
  <c r="N30" i="7" s="1"/>
  <c r="N31" i="7" s="1"/>
  <c r="Q18" i="22" s="1"/>
  <c r="K18" i="7"/>
  <c r="K17" i="7"/>
  <c r="K16" i="7"/>
  <c r="L30" i="7" s="1"/>
  <c r="K15" i="7"/>
  <c r="K30" i="7" s="1"/>
  <c r="N4" i="5" s="1"/>
  <c r="K14" i="7"/>
  <c r="J30" i="7" s="1"/>
  <c r="J31" i="7" s="1"/>
  <c r="M18" i="22" s="1"/>
  <c r="K13" i="7"/>
  <c r="I30" i="7" s="1"/>
  <c r="L4" i="5" s="1"/>
  <c r="K12" i="7"/>
  <c r="H30" i="7" s="1"/>
  <c r="H31" i="7" s="1"/>
  <c r="K18" i="22" s="1"/>
  <c r="K11" i="7"/>
  <c r="G30" i="7" s="1"/>
  <c r="G31" i="7" s="1"/>
  <c r="J18" i="22" s="1"/>
  <c r="K10" i="7"/>
  <c r="F30" i="7" s="1"/>
  <c r="F31" i="7" s="1"/>
  <c r="I18" i="22" s="1"/>
  <c r="K9" i="7"/>
  <c r="E30" i="7" s="1"/>
  <c r="H4" i="5" s="1"/>
  <c r="K8" i="7"/>
  <c r="D30" i="7" s="1"/>
  <c r="G4" i="5" s="1"/>
  <c r="K7" i="7"/>
  <c r="C30" i="7" s="1"/>
  <c r="F4" i="5" s="1"/>
  <c r="K6" i="7"/>
  <c r="K4" i="7"/>
  <c r="L4" i="7" s="1"/>
  <c r="U6" i="7" s="1"/>
  <c r="K17" i="1"/>
  <c r="F3" i="5" l="1"/>
  <c r="L3" i="5"/>
  <c r="M3" i="5"/>
  <c r="G3" i="5"/>
  <c r="J3" i="5"/>
  <c r="N3" i="5"/>
  <c r="H3" i="5"/>
  <c r="K3" i="5"/>
  <c r="L18" i="12"/>
  <c r="U8" i="12" s="1"/>
  <c r="N31" i="19"/>
  <c r="Q17" i="22" s="1"/>
  <c r="O31" i="19"/>
  <c r="R17" i="22" s="1"/>
  <c r="J17" i="5"/>
  <c r="K17" i="5"/>
  <c r="L17" i="5"/>
  <c r="D17" i="5"/>
  <c r="A30" i="23"/>
  <c r="U4" i="23"/>
  <c r="L4" i="23"/>
  <c r="U6" i="23" s="1"/>
  <c r="B30" i="23"/>
  <c r="L6" i="23"/>
  <c r="U7" i="23" s="1"/>
  <c r="M30" i="23"/>
  <c r="L18" i="23"/>
  <c r="U8" i="23" s="1"/>
  <c r="H31" i="12"/>
  <c r="K4" i="22" s="1"/>
  <c r="K9" i="5"/>
  <c r="P31" i="20"/>
  <c r="S11" i="22" s="1"/>
  <c r="K31" i="20"/>
  <c r="N11" i="22" s="1"/>
  <c r="L18" i="7"/>
  <c r="U8" i="7" s="1"/>
  <c r="M30" i="12"/>
  <c r="P9" i="5" s="1"/>
  <c r="L18" i="20"/>
  <c r="U8" i="20" s="1"/>
  <c r="Q9" i="5"/>
  <c r="G7" i="5"/>
  <c r="O31" i="8"/>
  <c r="R3" i="22" s="1"/>
  <c r="I31" i="10"/>
  <c r="L15" i="22" s="1"/>
  <c r="F31" i="18"/>
  <c r="I10" i="22" s="1"/>
  <c r="N31" i="20"/>
  <c r="Q11" i="22" s="1"/>
  <c r="O9" i="5"/>
  <c r="F7" i="5"/>
  <c r="A31" i="9"/>
  <c r="D14" i="22" s="1"/>
  <c r="J31" i="18"/>
  <c r="M10" i="22" s="1"/>
  <c r="O31" i="20"/>
  <c r="R11" i="22" s="1"/>
  <c r="J6" i="5"/>
  <c r="E31" i="9"/>
  <c r="H14" i="22" s="1"/>
  <c r="G31" i="13"/>
  <c r="J13" i="22" s="1"/>
  <c r="I9" i="5"/>
  <c r="Q4" i="5"/>
  <c r="E31" i="14"/>
  <c r="H9" i="22" s="1"/>
  <c r="H9" i="5"/>
  <c r="I4" i="5"/>
  <c r="I31" i="9"/>
  <c r="L14" i="22" s="1"/>
  <c r="P31" i="16"/>
  <c r="S5" i="22" s="1"/>
  <c r="P31" i="19"/>
  <c r="S17" i="22" s="1"/>
  <c r="E14" i="5"/>
  <c r="G9" i="5"/>
  <c r="M31" i="9"/>
  <c r="P14" i="22" s="1"/>
  <c r="P31" i="15"/>
  <c r="S7" i="22" s="1"/>
  <c r="F31" i="20"/>
  <c r="I11" i="22" s="1"/>
  <c r="U4" i="12"/>
  <c r="O7" i="5"/>
  <c r="E31" i="7"/>
  <c r="H18" i="22" s="1"/>
  <c r="J31" i="17"/>
  <c r="M2" i="22" s="1"/>
  <c r="I10" i="5"/>
  <c r="H7" i="5"/>
  <c r="O31" i="7"/>
  <c r="R18" i="22" s="1"/>
  <c r="B31" i="18"/>
  <c r="E10" i="22" s="1"/>
  <c r="G11" i="5"/>
  <c r="F9" i="5"/>
  <c r="C31" i="12"/>
  <c r="F4" i="22" s="1"/>
  <c r="N9" i="5"/>
  <c r="K31" i="12"/>
  <c r="N4" i="22" s="1"/>
  <c r="O12" i="5"/>
  <c r="L31" i="15"/>
  <c r="O7" i="22" s="1"/>
  <c r="P12" i="5"/>
  <c r="M31" i="15"/>
  <c r="P7" i="22" s="1"/>
  <c r="O4" i="5"/>
  <c r="L31" i="7"/>
  <c r="O18" i="22" s="1"/>
  <c r="I31" i="12"/>
  <c r="L4" i="22" s="1"/>
  <c r="L9" i="5"/>
  <c r="P7" i="5"/>
  <c r="M31" i="10"/>
  <c r="P15" i="22" s="1"/>
  <c r="J31" i="12"/>
  <c r="M4" i="22" s="1"/>
  <c r="M9" i="5"/>
  <c r="E12" i="5"/>
  <c r="B31" i="15"/>
  <c r="E7" i="22" s="1"/>
  <c r="M4" i="5"/>
  <c r="I31" i="7"/>
  <c r="L18" i="22" s="1"/>
  <c r="P31" i="13"/>
  <c r="S13" i="22" s="1"/>
  <c r="B31" i="19"/>
  <c r="E17" i="22" s="1"/>
  <c r="E31" i="21"/>
  <c r="H8" i="22" s="1"/>
  <c r="M30" i="7"/>
  <c r="L18" i="16"/>
  <c r="U8" i="16" s="1"/>
  <c r="L4" i="20"/>
  <c r="U6" i="20" s="1"/>
  <c r="M13" i="5"/>
  <c r="H10" i="5"/>
  <c r="S7" i="5"/>
  <c r="K7" i="5"/>
  <c r="F31" i="8"/>
  <c r="I3" i="22" s="1"/>
  <c r="N31" i="8"/>
  <c r="Q3" i="22" s="1"/>
  <c r="F31" i="9"/>
  <c r="I14" i="22" s="1"/>
  <c r="N31" i="9"/>
  <c r="Q14" i="22" s="1"/>
  <c r="F31" i="10"/>
  <c r="I15" i="22" s="1"/>
  <c r="N31" i="10"/>
  <c r="Q15" i="22" s="1"/>
  <c r="C31" i="18"/>
  <c r="F10" i="22" s="1"/>
  <c r="K31" i="18"/>
  <c r="N10" i="22" s="1"/>
  <c r="C31" i="19"/>
  <c r="F17" i="22" s="1"/>
  <c r="K31" i="19"/>
  <c r="N17" i="22" s="1"/>
  <c r="C31" i="20"/>
  <c r="F11" i="22" s="1"/>
  <c r="H31" i="21"/>
  <c r="K8" i="22" s="1"/>
  <c r="M30" i="20"/>
  <c r="P17" i="5" s="1"/>
  <c r="E9" i="5"/>
  <c r="K6" i="5"/>
  <c r="B31" i="8"/>
  <c r="E3" i="22" s="1"/>
  <c r="M31" i="12"/>
  <c r="P4" i="22" s="1"/>
  <c r="J31" i="19"/>
  <c r="M17" i="22" s="1"/>
  <c r="J31" i="20"/>
  <c r="M11" i="22" s="1"/>
  <c r="L6" i="7"/>
  <c r="U7" i="7" s="1"/>
  <c r="S9" i="5"/>
  <c r="R7" i="5"/>
  <c r="J7" i="5"/>
  <c r="S4" i="5"/>
  <c r="K4" i="5"/>
  <c r="C31" i="7"/>
  <c r="F18" i="22" s="1"/>
  <c r="K31" i="7"/>
  <c r="N18" i="22" s="1"/>
  <c r="G31" i="8"/>
  <c r="J3" i="22" s="1"/>
  <c r="O31" i="9"/>
  <c r="R14" i="22" s="1"/>
  <c r="G31" i="12"/>
  <c r="J4" i="22" s="1"/>
  <c r="O31" i="12"/>
  <c r="R4" i="22" s="1"/>
  <c r="G31" i="14"/>
  <c r="J9" i="22" s="1"/>
  <c r="D31" i="18"/>
  <c r="G10" i="22" s="1"/>
  <c r="L31" i="18"/>
  <c r="O10" i="22" s="1"/>
  <c r="D31" i="19"/>
  <c r="G17" i="22" s="1"/>
  <c r="L31" i="19"/>
  <c r="O17" i="22" s="1"/>
  <c r="D31" i="20"/>
  <c r="G11" i="22" s="1"/>
  <c r="L31" i="20"/>
  <c r="O11" i="22" s="1"/>
  <c r="P31" i="21"/>
  <c r="S8" i="22" s="1"/>
  <c r="S11" i="5"/>
  <c r="A30" i="12"/>
  <c r="L6" i="20"/>
  <c r="U7" i="20" s="1"/>
  <c r="B30" i="7"/>
  <c r="L18" i="9"/>
  <c r="U8" i="9" s="1"/>
  <c r="L18" i="13"/>
  <c r="U8" i="13" s="1"/>
  <c r="B30" i="20"/>
  <c r="E17" i="5" s="1"/>
  <c r="L6" i="21"/>
  <c r="U7" i="21" s="1"/>
  <c r="J4" i="5"/>
  <c r="D31" i="7"/>
  <c r="G18" i="22" s="1"/>
  <c r="H31" i="8"/>
  <c r="K3" i="22" s="1"/>
  <c r="P31" i="8"/>
  <c r="S3" i="22" s="1"/>
  <c r="P31" i="9"/>
  <c r="S14" i="22" s="1"/>
  <c r="K31" i="14"/>
  <c r="N9" i="22" s="1"/>
  <c r="I31" i="17"/>
  <c r="L2" i="22" s="1"/>
  <c r="E31" i="18"/>
  <c r="H10" i="22" s="1"/>
  <c r="E31" i="19"/>
  <c r="H17" i="22" s="1"/>
  <c r="N31" i="18"/>
  <c r="Q10" i="22" s="1"/>
  <c r="F31" i="19"/>
  <c r="I17" i="22" s="1"/>
  <c r="I11" i="5"/>
  <c r="N12" i="5"/>
  <c r="J31" i="8"/>
  <c r="M3" i="22" s="1"/>
  <c r="B31" i="9"/>
  <c r="E14" i="22" s="1"/>
  <c r="J31" i="9"/>
  <c r="M14" i="22" s="1"/>
  <c r="B31" i="10"/>
  <c r="E15" i="22" s="1"/>
  <c r="J31" i="10"/>
  <c r="M15" i="22" s="1"/>
  <c r="H31" i="13"/>
  <c r="K13" i="22" s="1"/>
  <c r="K31" i="17"/>
  <c r="N2" i="22" s="1"/>
  <c r="G31" i="18"/>
  <c r="J10" i="22" s="1"/>
  <c r="O31" i="18"/>
  <c r="R10" i="22" s="1"/>
  <c r="G31" i="19"/>
  <c r="J17" i="22" s="1"/>
  <c r="L10" i="5"/>
  <c r="N7" i="5"/>
  <c r="K31" i="8"/>
  <c r="N3" i="22" s="1"/>
  <c r="C31" i="9"/>
  <c r="F14" i="22" s="1"/>
  <c r="K31" i="9"/>
  <c r="N14" i="22" s="1"/>
  <c r="D31" i="15"/>
  <c r="G7" i="22" s="1"/>
  <c r="L31" i="17"/>
  <c r="O2" i="22" s="1"/>
  <c r="H31" i="18"/>
  <c r="K10" i="22" s="1"/>
  <c r="P31" i="18"/>
  <c r="S10" i="22" s="1"/>
  <c r="H31" i="19"/>
  <c r="K17" i="22" s="1"/>
  <c r="I31" i="8"/>
  <c r="L3" i="22" s="1"/>
  <c r="L18" i="21"/>
  <c r="U8" i="21" s="1"/>
  <c r="Q18" i="5"/>
  <c r="R14" i="5"/>
  <c r="L31" i="8"/>
  <c r="O3" i="22" s="1"/>
  <c r="L31" i="9"/>
  <c r="O14" i="22" s="1"/>
  <c r="O31" i="13"/>
  <c r="R13" i="22" s="1"/>
  <c r="F31" i="15"/>
  <c r="I7" i="22" s="1"/>
  <c r="I31" i="18"/>
  <c r="L10" i="22" s="1"/>
  <c r="I31" i="19"/>
  <c r="L17" i="22" s="1"/>
  <c r="D31" i="21"/>
  <c r="G8" i="22" s="1"/>
  <c r="F11" i="5"/>
  <c r="U4" i="10"/>
  <c r="U4" i="9"/>
  <c r="E11" i="5"/>
  <c r="O31" i="11"/>
  <c r="R12" i="22" s="1"/>
  <c r="R8" i="5"/>
  <c r="M31" i="11"/>
  <c r="P12" i="22" s="1"/>
  <c r="P8" i="5"/>
  <c r="L31" i="11"/>
  <c r="O12" i="22" s="1"/>
  <c r="O8" i="5"/>
  <c r="K31" i="11"/>
  <c r="N12" i="22" s="1"/>
  <c r="N8" i="5"/>
  <c r="J31" i="11"/>
  <c r="M12" i="22" s="1"/>
  <c r="M8" i="5"/>
  <c r="I31" i="11"/>
  <c r="L12" i="22" s="1"/>
  <c r="L8" i="5"/>
  <c r="H31" i="11"/>
  <c r="K12" i="22" s="1"/>
  <c r="K8" i="5"/>
  <c r="G31" i="11"/>
  <c r="J12" i="22" s="1"/>
  <c r="J8" i="5"/>
  <c r="F31" i="11"/>
  <c r="I12" i="22" s="1"/>
  <c r="I8" i="5"/>
  <c r="E31" i="11"/>
  <c r="H12" i="22" s="1"/>
  <c r="H8" i="5"/>
  <c r="D31" i="11"/>
  <c r="G12" i="22" s="1"/>
  <c r="G8" i="5"/>
  <c r="C31" i="11"/>
  <c r="F12" i="22" s="1"/>
  <c r="F8" i="5"/>
  <c r="L6" i="11"/>
  <c r="U7" i="11" s="1"/>
  <c r="B30" i="11"/>
  <c r="A31" i="11"/>
  <c r="D12" i="22" s="1"/>
  <c r="D8" i="5"/>
  <c r="E31" i="8"/>
  <c r="H3" i="22" s="1"/>
  <c r="D31" i="8"/>
  <c r="G3" i="22" s="1"/>
  <c r="C31" i="8"/>
  <c r="F3" i="22" s="1"/>
  <c r="M31" i="13"/>
  <c r="P13" i="22" s="1"/>
  <c r="O10" i="5"/>
  <c r="L31" i="13"/>
  <c r="O13" i="22" s="1"/>
  <c r="N10" i="5"/>
  <c r="K31" i="13"/>
  <c r="N13" i="22" s="1"/>
  <c r="M10" i="5"/>
  <c r="J31" i="13"/>
  <c r="M13" i="22" s="1"/>
  <c r="D31" i="13"/>
  <c r="G13" i="22" s="1"/>
  <c r="L6" i="13"/>
  <c r="U7" i="13" s="1"/>
  <c r="F10" i="5"/>
  <c r="C31" i="13"/>
  <c r="F13" i="22" s="1"/>
  <c r="U4" i="13"/>
  <c r="B30" i="13"/>
  <c r="E31" i="17"/>
  <c r="H2" i="22" s="1"/>
  <c r="H14" i="5"/>
  <c r="I31" i="21"/>
  <c r="L8" i="22" s="1"/>
  <c r="L18" i="5"/>
  <c r="F31" i="17"/>
  <c r="I2" i="22" s="1"/>
  <c r="I14" i="5"/>
  <c r="J31" i="21"/>
  <c r="M8" i="22" s="1"/>
  <c r="M18" i="5"/>
  <c r="K31" i="21"/>
  <c r="N8" i="22" s="1"/>
  <c r="N18" i="5"/>
  <c r="P31" i="17"/>
  <c r="S2" i="22" s="1"/>
  <c r="S14" i="5"/>
  <c r="J14" i="5"/>
  <c r="G31" i="17"/>
  <c r="J2" i="22" s="1"/>
  <c r="H31" i="17"/>
  <c r="K2" i="22" s="1"/>
  <c r="K14" i="5"/>
  <c r="L31" i="21"/>
  <c r="O8" i="22" s="1"/>
  <c r="O18" i="5"/>
  <c r="F18" i="5"/>
  <c r="C31" i="21"/>
  <c r="F8" i="22" s="1"/>
  <c r="Q14" i="5"/>
  <c r="N31" i="17"/>
  <c r="Q2" i="22" s="1"/>
  <c r="L13" i="5"/>
  <c r="I31" i="16"/>
  <c r="L5" i="22" s="1"/>
  <c r="F14" i="5"/>
  <c r="B30" i="21"/>
  <c r="H13" i="5"/>
  <c r="U4" i="15"/>
  <c r="L18" i="17"/>
  <c r="U8" i="17" s="1"/>
  <c r="U4" i="21"/>
  <c r="M30" i="21"/>
  <c r="R18" i="5"/>
  <c r="N13" i="5"/>
  <c r="Q12" i="5"/>
  <c r="C31" i="16"/>
  <c r="F5" i="22" s="1"/>
  <c r="O31" i="16"/>
  <c r="R5" i="22" s="1"/>
  <c r="D31" i="16"/>
  <c r="G5" i="22" s="1"/>
  <c r="K13" i="5"/>
  <c r="F31" i="16"/>
  <c r="I5" i="22" s="1"/>
  <c r="F31" i="21"/>
  <c r="I8" i="22" s="1"/>
  <c r="G14" i="5"/>
  <c r="J13" i="5"/>
  <c r="M12" i="5"/>
  <c r="C31" i="15"/>
  <c r="F7" i="22" s="1"/>
  <c r="O31" i="15"/>
  <c r="R7" i="22" s="1"/>
  <c r="G31" i="21"/>
  <c r="J8" i="22" s="1"/>
  <c r="E31" i="15"/>
  <c r="H7" i="22" s="1"/>
  <c r="M30" i="17"/>
  <c r="G31" i="15"/>
  <c r="J7" i="22" s="1"/>
  <c r="U4" i="17"/>
  <c r="Q13" i="5"/>
  <c r="E13" i="5"/>
  <c r="L31" i="16"/>
  <c r="O5" i="22" s="1"/>
  <c r="H31" i="15"/>
  <c r="K7" i="22" s="1"/>
  <c r="L12" i="5"/>
  <c r="U4" i="16"/>
  <c r="M31" i="16"/>
  <c r="P5" i="22" s="1"/>
  <c r="R11" i="5"/>
  <c r="Q11" i="5"/>
  <c r="M31" i="14"/>
  <c r="P9" i="22" s="1"/>
  <c r="L31" i="14"/>
  <c r="O9" i="22" s="1"/>
  <c r="M11" i="5"/>
  <c r="L11" i="5"/>
  <c r="A31" i="14"/>
  <c r="D9" i="22" s="1"/>
  <c r="L4" i="14"/>
  <c r="U6" i="14" s="1"/>
  <c r="U4" i="14"/>
  <c r="L6" i="14"/>
  <c r="U7" i="14" s="1"/>
  <c r="U4" i="11"/>
  <c r="L18" i="11"/>
  <c r="U8" i="11" s="1"/>
  <c r="S8" i="5"/>
  <c r="U4" i="8"/>
  <c r="M30" i="8"/>
  <c r="L18" i="8"/>
  <c r="U8" i="8" s="1"/>
  <c r="M30" i="19"/>
  <c r="L18" i="19"/>
  <c r="U8" i="19" s="1"/>
  <c r="U4" i="19"/>
  <c r="A30" i="19"/>
  <c r="M30" i="18"/>
  <c r="L18" i="18"/>
  <c r="U8" i="18" s="1"/>
  <c r="L4" i="18"/>
  <c r="U6" i="18" s="1"/>
  <c r="A30" i="18"/>
  <c r="L4" i="21"/>
  <c r="U6" i="21" s="1"/>
  <c r="A30" i="21"/>
  <c r="U4" i="20"/>
  <c r="L6" i="19"/>
  <c r="U7" i="19" s="1"/>
  <c r="L4" i="19"/>
  <c r="U6" i="19" s="1"/>
  <c r="U4" i="18"/>
  <c r="L6" i="18"/>
  <c r="U7" i="18" s="1"/>
  <c r="L6" i="17"/>
  <c r="U7" i="17" s="1"/>
  <c r="A30" i="17"/>
  <c r="L6" i="16"/>
  <c r="U7" i="16" s="1"/>
  <c r="A30" i="16"/>
  <c r="L4" i="16"/>
  <c r="U6" i="16" s="1"/>
  <c r="L6" i="15"/>
  <c r="U7" i="15" s="1"/>
  <c r="A30" i="15"/>
  <c r="L18" i="15"/>
  <c r="U8" i="15" s="1"/>
  <c r="L4" i="15"/>
  <c r="U6" i="15" s="1"/>
  <c r="H30" i="14"/>
  <c r="L18" i="14"/>
  <c r="U8" i="14" s="1"/>
  <c r="A30" i="13"/>
  <c r="L4" i="13"/>
  <c r="U6" i="13" s="1"/>
  <c r="N30" i="13"/>
  <c r="L4" i="12"/>
  <c r="U6" i="12" s="1"/>
  <c r="L6" i="12"/>
  <c r="U7" i="12" s="1"/>
  <c r="L4" i="11"/>
  <c r="U6" i="11" s="1"/>
  <c r="N30" i="11"/>
  <c r="L6" i="10"/>
  <c r="U7" i="10" s="1"/>
  <c r="L18" i="10"/>
  <c r="U8" i="10" s="1"/>
  <c r="A30" i="10"/>
  <c r="L4" i="10"/>
  <c r="U6" i="10" s="1"/>
  <c r="L4" i="9"/>
  <c r="U6" i="9" s="1"/>
  <c r="L6" i="9"/>
  <c r="U7" i="9" s="1"/>
  <c r="D30" i="9"/>
  <c r="A30" i="8"/>
  <c r="L4" i="8"/>
  <c r="U6" i="8" s="1"/>
  <c r="L6" i="8"/>
  <c r="U7" i="8" s="1"/>
  <c r="U4" i="7"/>
  <c r="A30" i="7"/>
  <c r="A31" i="23" l="1"/>
  <c r="D16" i="22" s="1"/>
  <c r="D3" i="5"/>
  <c r="B31" i="23"/>
  <c r="E16" i="22" s="1"/>
  <c r="E3" i="5"/>
  <c r="M31" i="23"/>
  <c r="P16" i="22" s="1"/>
  <c r="T16" i="22" s="1"/>
  <c r="P3" i="5"/>
  <c r="A3" i="5" s="1"/>
  <c r="P5" i="5"/>
  <c r="M31" i="8"/>
  <c r="P3" i="22" s="1"/>
  <c r="A31" i="12"/>
  <c r="D4" i="22" s="1"/>
  <c r="T4" i="22" s="1"/>
  <c r="D9" i="5"/>
  <c r="A9" i="5" s="1"/>
  <c r="P4" i="5"/>
  <c r="M31" i="7"/>
  <c r="P18" i="22" s="1"/>
  <c r="D4" i="5"/>
  <c r="A31" i="7"/>
  <c r="D18" i="22" s="1"/>
  <c r="P15" i="5"/>
  <c r="M31" i="18"/>
  <c r="P10" i="22" s="1"/>
  <c r="D16" i="5"/>
  <c r="A16" i="5" s="1"/>
  <c r="A31" i="19"/>
  <c r="D17" i="22" s="1"/>
  <c r="M31" i="20"/>
  <c r="P11" i="22" s="1"/>
  <c r="B31" i="20"/>
  <c r="E11" i="22" s="1"/>
  <c r="P16" i="5"/>
  <c r="M31" i="19"/>
  <c r="P17" i="22" s="1"/>
  <c r="G6" i="5"/>
  <c r="D31" i="9"/>
  <c r="G14" i="22" s="1"/>
  <c r="T14" i="22" s="1"/>
  <c r="A31" i="10"/>
  <c r="D15" i="22" s="1"/>
  <c r="T15" i="22" s="1"/>
  <c r="D7" i="5"/>
  <c r="A7" i="5" s="1"/>
  <c r="D15" i="5"/>
  <c r="A31" i="18"/>
  <c r="D10" i="22" s="1"/>
  <c r="E4" i="5"/>
  <c r="B31" i="7"/>
  <c r="E18" i="22" s="1"/>
  <c r="N31" i="11"/>
  <c r="Q12" i="22" s="1"/>
  <c r="Q8" i="5"/>
  <c r="B31" i="11"/>
  <c r="E12" i="22" s="1"/>
  <c r="T12" i="22" s="1"/>
  <c r="E8" i="5"/>
  <c r="D5" i="5"/>
  <c r="A31" i="8"/>
  <c r="D3" i="22" s="1"/>
  <c r="T3" i="22" s="1"/>
  <c r="N31" i="13"/>
  <c r="Q13" i="22" s="1"/>
  <c r="Q10" i="5"/>
  <c r="E10" i="5"/>
  <c r="B31" i="13"/>
  <c r="E13" i="22" s="1"/>
  <c r="A31" i="13"/>
  <c r="D13" i="22" s="1"/>
  <c r="D10" i="5"/>
  <c r="P14" i="5"/>
  <c r="M31" i="17"/>
  <c r="P2" i="22" s="1"/>
  <c r="D18" i="5"/>
  <c r="A31" i="21"/>
  <c r="D8" i="22" s="1"/>
  <c r="M31" i="21"/>
  <c r="P8" i="22" s="1"/>
  <c r="P18" i="5"/>
  <c r="D12" i="5"/>
  <c r="A12" i="5" s="1"/>
  <c r="A31" i="15"/>
  <c r="D7" i="22" s="1"/>
  <c r="T7" i="22" s="1"/>
  <c r="D13" i="5"/>
  <c r="A13" i="5" s="1"/>
  <c r="A31" i="16"/>
  <c r="D5" i="22" s="1"/>
  <c r="T5" i="22" s="1"/>
  <c r="A31" i="17"/>
  <c r="D2" i="22" s="1"/>
  <c r="D14" i="5"/>
  <c r="B31" i="21"/>
  <c r="E8" i="22" s="1"/>
  <c r="E18" i="5"/>
  <c r="H31" i="14"/>
  <c r="K9" i="22" s="1"/>
  <c r="T9" i="22" s="1"/>
  <c r="K11" i="5"/>
  <c r="A11" i="5" s="1"/>
  <c r="K15" i="1"/>
  <c r="K30" i="1" s="1"/>
  <c r="K16" i="1"/>
  <c r="L30" i="1" s="1"/>
  <c r="A5" i="5" l="1"/>
  <c r="T13" i="22"/>
  <c r="A14" i="5"/>
  <c r="T2" i="22"/>
  <c r="T11" i="22"/>
  <c r="T10" i="22"/>
  <c r="A15" i="5"/>
  <c r="T8" i="22"/>
  <c r="T17" i="22"/>
  <c r="A8" i="5"/>
  <c r="A4" i="5"/>
  <c r="A10" i="5"/>
  <c r="O2" i="5"/>
  <c r="O19" i="5" s="1"/>
  <c r="L31" i="1"/>
  <c r="O6" i="22" s="1"/>
  <c r="O20" i="22" s="1"/>
  <c r="N2" i="5"/>
  <c r="N19" i="5" s="1"/>
  <c r="K31" i="1"/>
  <c r="N6" i="22" s="1"/>
  <c r="N20" i="22" s="1"/>
  <c r="A18" i="5"/>
  <c r="K11" i="1"/>
  <c r="G30" i="1" s="1"/>
  <c r="K6" i="1"/>
  <c r="B30" i="1" s="1"/>
  <c r="K7" i="1"/>
  <c r="C30" i="1" s="1"/>
  <c r="K8" i="1"/>
  <c r="D30" i="1" s="1"/>
  <c r="K9" i="1"/>
  <c r="E30" i="1" s="1"/>
  <c r="K10" i="1"/>
  <c r="F30" i="1" s="1"/>
  <c r="K12" i="1"/>
  <c r="H30" i="1" s="1"/>
  <c r="K13" i="1"/>
  <c r="I30" i="1" s="1"/>
  <c r="K14" i="1"/>
  <c r="J30" i="1" s="1"/>
  <c r="K18" i="1"/>
  <c r="M30" i="1" s="1"/>
  <c r="K19" i="1"/>
  <c r="N30" i="1" s="1"/>
  <c r="K20" i="1"/>
  <c r="O30" i="1" s="1"/>
  <c r="K21" i="1"/>
  <c r="P30" i="1" s="1"/>
  <c r="K4" i="1"/>
  <c r="A30" i="1" s="1"/>
  <c r="O31" i="1" l="1"/>
  <c r="R6" i="22" s="1"/>
  <c r="R20" i="22" s="1"/>
  <c r="R2" i="5"/>
  <c r="R19" i="5" s="1"/>
  <c r="Q2" i="5"/>
  <c r="Q19" i="5" s="1"/>
  <c r="N31" i="1"/>
  <c r="Q6" i="22" s="1"/>
  <c r="Q20" i="22" s="1"/>
  <c r="G2" i="5"/>
  <c r="G19" i="5" s="1"/>
  <c r="D31" i="1"/>
  <c r="G6" i="22" s="1"/>
  <c r="G20" i="22" s="1"/>
  <c r="F2" i="5"/>
  <c r="F19" i="5" s="1"/>
  <c r="C31" i="1"/>
  <c r="F6" i="22" s="1"/>
  <c r="F20" i="22" s="1"/>
  <c r="E2" i="5"/>
  <c r="B31" i="1"/>
  <c r="E6" i="22" s="1"/>
  <c r="E20" i="22" s="1"/>
  <c r="A31" i="1"/>
  <c r="D6" i="22" s="1"/>
  <c r="D2" i="5"/>
  <c r="M2" i="5"/>
  <c r="M19" i="5" s="1"/>
  <c r="J31" i="1"/>
  <c r="M6" i="22" s="1"/>
  <c r="M20" i="22" s="1"/>
  <c r="I31" i="1"/>
  <c r="L6" i="22" s="1"/>
  <c r="L20" i="22" s="1"/>
  <c r="L2" i="5"/>
  <c r="L19" i="5" s="1"/>
  <c r="H31" i="1"/>
  <c r="K6" i="22" s="1"/>
  <c r="K20" i="22" s="1"/>
  <c r="K2" i="5"/>
  <c r="K19" i="5" s="1"/>
  <c r="F31" i="1"/>
  <c r="I6" i="22" s="1"/>
  <c r="I20" i="22" s="1"/>
  <c r="I2" i="5"/>
  <c r="I19" i="5" s="1"/>
  <c r="G31" i="1"/>
  <c r="J6" i="22" s="1"/>
  <c r="J20" i="22" s="1"/>
  <c r="J2" i="5"/>
  <c r="J19" i="5" s="1"/>
  <c r="E31" i="1"/>
  <c r="H6" i="22" s="1"/>
  <c r="H20" i="22" s="1"/>
  <c r="H2" i="5"/>
  <c r="H19" i="5" s="1"/>
  <c r="S2" i="5"/>
  <c r="S19" i="5" s="1"/>
  <c r="P31" i="1"/>
  <c r="S6" i="22" s="1"/>
  <c r="S20" i="22" s="1"/>
  <c r="P2" i="5"/>
  <c r="P19" i="5" s="1"/>
  <c r="M31" i="1"/>
  <c r="P6" i="22" s="1"/>
  <c r="P20" i="22" s="1"/>
  <c r="U4" i="1"/>
  <c r="L4" i="1"/>
  <c r="U6" i="1" s="1"/>
  <c r="L6" i="1"/>
  <c r="U7" i="1" s="1"/>
  <c r="L18" i="1"/>
  <c r="U8" i="1" s="1"/>
  <c r="M20" i="5" l="1"/>
  <c r="AA27" i="5" s="1"/>
  <c r="AA10" i="5"/>
  <c r="D19" i="5"/>
  <c r="D20" i="22"/>
  <c r="T20" i="22" s="1"/>
  <c r="T6" i="22"/>
  <c r="AA19" i="5"/>
  <c r="E19" i="5"/>
  <c r="T19" i="5" s="1"/>
  <c r="A2" i="5"/>
  <c r="E2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tc={3AF47967-1BFA-4B8F-BC74-79EDFFA6FF2E}</author>
  </authors>
  <commentList>
    <comment ref="A1" authorId="0" shapeId="0" xr:uid="{3AF47967-1BFA-4B8F-BC74-79EDFFA6FF2E}">
      <text>
        <t>[Opmerkingenthread]
U kunt deze opmerkingenthread lezen in uw versie van Excel. Eventuele wijzigingen aan de thread gaan echter verloren als het bestand wordt geopend in een nieuwere versie van Excel. Meer informatie: https://go.microsoft.com/fwlink/?linkid=870924
Opmerking:
    [Vermelding is verwijderd] hier de spiderweb voor het hele ziekenhuis, nu dus nog het gemiddelde van de 4 ingevulde assessments tot nu toe maar past zich aan op basis van de ingevulde tabbladen</t>
      </text>
    </comment>
  </commentList>
</comments>
</file>

<file path=xl/sharedStrings.xml><?xml version="1.0" encoding="utf-8"?>
<sst xmlns="http://schemas.openxmlformats.org/spreadsheetml/2006/main" count="2368" uniqueCount="192">
  <si>
    <t>Alles gevuld?</t>
  </si>
  <si>
    <t>Verantwoordelijke collega</t>
  </si>
  <si>
    <t>Divisie/
directie</t>
  </si>
  <si>
    <t>1. Stem van de Patient</t>
  </si>
  <si>
    <t>2. KPI's en doelen</t>
  </si>
  <si>
    <t>3. Capaciteits-management</t>
  </si>
  <si>
    <t>4. Dag- en weekstartborden</t>
  </si>
  <si>
    <t>5. Dagstart-dialoog</t>
  </si>
  <si>
    <t>6. Weekstart-dialoog</t>
  </si>
  <si>
    <t>7. Stimuleren continue verbetering</t>
  </si>
  <si>
    <t>8. Feedback geven</t>
  </si>
  <si>
    <t>9. Probleem oplossen</t>
  </si>
  <si>
    <t>10. Ambitie / teamvisie</t>
  </si>
  <si>
    <t>11. Cascadering prestatie-dialoog</t>
  </si>
  <si>
    <t>12. Cascade communicatie en informatie</t>
  </si>
  <si>
    <t>13. Team-betrokkenheid</t>
  </si>
  <si>
    <t>14. 1-op-1 coaching</t>
  </si>
  <si>
    <t>15. Gemba leidinggevende</t>
  </si>
  <si>
    <t>16. Gemba senior management</t>
  </si>
  <si>
    <t>B&amp;O</t>
  </si>
  <si>
    <t>S&amp;B</t>
  </si>
  <si>
    <t>DHS</t>
  </si>
  <si>
    <t>DIF</t>
  </si>
  <si>
    <t>ja</t>
  </si>
  <si>
    <t>DIGD</t>
  </si>
  <si>
    <t>DIT</t>
  </si>
  <si>
    <t>DVF</t>
  </si>
  <si>
    <t>FB</t>
  </si>
  <si>
    <t>DHL</t>
  </si>
  <si>
    <t>Hersenen</t>
  </si>
  <si>
    <t>Julius</t>
  </si>
  <si>
    <t>K&amp;V</t>
  </si>
  <si>
    <t>Kinderen</t>
  </si>
  <si>
    <t>OWC</t>
  </si>
  <si>
    <t>P&amp;O</t>
  </si>
  <si>
    <t>V&amp;B</t>
  </si>
  <si>
    <t>DLAB</t>
  </si>
  <si>
    <t>bovenstaande vult automatisch op basis van andere tabbladen. Helemaal gevuld? Kopieer en plak als waarden (!) in onderstaande bestand, tabblad Uitslagen per jaar vanaf cel C69</t>
  </si>
  <si>
    <t>Stem van de Patient</t>
  </si>
  <si>
    <t>KPI's en doelen</t>
  </si>
  <si>
    <t>Capaciteitsmanagement</t>
  </si>
  <si>
    <t>Dag- en weekstartborden</t>
  </si>
  <si>
    <t>Dagstart-dialoog</t>
  </si>
  <si>
    <t>Weekstart-dialoog</t>
  </si>
  <si>
    <t>Stimuleren continue verbetering</t>
  </si>
  <si>
    <t>Feedback geven</t>
  </si>
  <si>
    <t>Probleem oplossen</t>
  </si>
  <si>
    <t>Ambitie / teamvisie</t>
  </si>
  <si>
    <t>Cascadering prestatie-dialoog</t>
  </si>
  <si>
    <t>Cascade communicatie en informatie</t>
  </si>
  <si>
    <t>Team-betrokkenheid</t>
  </si>
  <si>
    <t>1-op-1 coaching</t>
  </si>
  <si>
    <t>Gemba leidinggevende</t>
  </si>
  <si>
    <t>Gemba senior management</t>
  </si>
  <si>
    <t>totaal gem per D/D</t>
  </si>
  <si>
    <t>gemiddelde</t>
  </si>
  <si>
    <t xml:space="preserve">Continu Verbeter assessment </t>
  </si>
  <si>
    <t xml:space="preserve">DIVISIE / DIRECTIE: </t>
  </si>
  <si>
    <t>#</t>
  </si>
  <si>
    <t>Onderdeel</t>
  </si>
  <si>
    <r>
      <rPr>
        <b/>
        <sz val="8"/>
        <color rgb="FF000000"/>
        <rFont val="Arial"/>
        <family val="2"/>
      </rPr>
      <t>Niveau 1</t>
    </r>
    <r>
      <rPr>
        <sz val="8"/>
        <color rgb="FF000000"/>
        <rFont val="Arial"/>
        <family val="2"/>
      </rPr>
      <t xml:space="preserve">
SVP helemaal niet geimplementeerd</t>
    </r>
  </si>
  <si>
    <r>
      <rPr>
        <b/>
        <sz val="8"/>
        <color rgb="FF000000"/>
        <rFont val="Arial"/>
        <family val="2"/>
      </rPr>
      <t>Niveau 2</t>
    </r>
    <r>
      <rPr>
        <sz val="8"/>
        <color rgb="FF000000"/>
        <rFont val="Arial"/>
        <family val="2"/>
      </rPr>
      <t xml:space="preserve">
Een goede tool bestaat</t>
    </r>
  </si>
  <si>
    <r>
      <rPr>
        <b/>
        <sz val="8"/>
        <color rgb="FF000000"/>
        <rFont val="Arial"/>
      </rPr>
      <t xml:space="preserve">Niveau 3
</t>
    </r>
    <r>
      <rPr>
        <sz val="8"/>
        <color rgb="FF000000"/>
        <rFont val="Arial"/>
      </rPr>
      <t>de tool/werkwijze wordt goed gebruikt</t>
    </r>
  </si>
  <si>
    <r>
      <rPr>
        <b/>
        <sz val="8"/>
        <color rgb="FF000000"/>
        <rFont val="Arial"/>
        <family val="2"/>
      </rPr>
      <t>Niveau 4</t>
    </r>
    <r>
      <rPr>
        <sz val="8"/>
        <color rgb="FF000000"/>
        <rFont val="Arial"/>
        <family val="2"/>
      </rPr>
      <t xml:space="preserve">
Effect SVP behaald</t>
    </r>
  </si>
  <si>
    <r>
      <rPr>
        <b/>
        <sz val="8"/>
        <color rgb="FF000000"/>
        <rFont val="Arial"/>
        <family val="2"/>
      </rPr>
      <t>Niveau 5</t>
    </r>
    <r>
      <rPr>
        <sz val="8"/>
        <color rgb="FF000000"/>
        <rFont val="Arial"/>
        <family val="2"/>
      </rPr>
      <t xml:space="preserve">
SVP Best Practice</t>
    </r>
  </si>
  <si>
    <t>Invoerveld</t>
  </si>
  <si>
    <t>Opmerkingen</t>
  </si>
  <si>
    <t>Score als %</t>
  </si>
  <si>
    <t xml:space="preserve">Score per onderdeel </t>
  </si>
  <si>
    <t>Stem van de patient</t>
  </si>
  <si>
    <t>Stem van de 
Patiënt/Klant</t>
  </si>
  <si>
    <t>De patient-, klanttevredenheid wordt niet gemeten</t>
  </si>
  <si>
    <t>De patient-, klanttevredenheid wordt kort- cyclisch gemeten (min 1x per half jaar)</t>
  </si>
  <si>
    <t xml:space="preserve">Er zijn doelen gesteld op het verbeteren van de patient-, klanttevredenheid </t>
  </si>
  <si>
    <t xml:space="preserve">De doelen op patient-, klanttevredenheid worden maandelijks besproken en zo nodig worden er (verbeter)acties ingezet </t>
  </si>
  <si>
    <t xml:space="preserve">Het team vraagt actief naar feedback (in direct contact) bij patienten en klanten </t>
  </si>
  <si>
    <t>Neem de percentages hiernaast naar de ppt</t>
  </si>
  <si>
    <t xml:space="preserve">Dagstart en cascade </t>
  </si>
  <si>
    <t>Er zijn geen doelen en KPI's voor de afdeling</t>
  </si>
  <si>
    <t xml:space="preserve">De KPI's ondersteunen de doelen van onze afdelingen en zijn visueel gemaakt voor ons team </t>
  </si>
  <si>
    <t xml:space="preserve">De medewerkers kunnen de KPI's uitleggen en zorgen er samen voor dat deze behaald worden </t>
  </si>
  <si>
    <t xml:space="preserve">De KPI's ondersteunen de dagelijkse gang van zaken en worden regelmatig geevalueerd en waar nodig bijgesteld </t>
  </si>
  <si>
    <t xml:space="preserve">De KPI's binnen de teams/afdelingen/DD sluiten op elkaar aan en de status van de KPI's zijn automatisch bijgewerkt en beschikbaar </t>
  </si>
  <si>
    <t>Er is geen vorm van capaciteitsmanagement</t>
  </si>
  <si>
    <t>Er is een capaciteitsplanning met informatie over de verwachte instroom van werk (=vraag) en beschikbare capaciteit van mensen (aanbod)</t>
  </si>
  <si>
    <t xml:space="preserve">De capaciteitsplanning is visueel gemaakt en wordt geupdate en besproken 
</t>
  </si>
  <si>
    <t xml:space="preserve">De capaciteit (aanbod) wordt binnen het team afgestemd op instroom (vraag) en wordt voor minimaal 1 maand vooruit voorspeld op basis van prognoses
</t>
  </si>
  <si>
    <t xml:space="preserve">De capaciteit (aanbod) wordt over afdelingen heen afgestemd op instroom (vraag) en prioriteiten worden gesteld </t>
  </si>
  <si>
    <t>(digitale) Dag- en weekstartborden</t>
  </si>
  <si>
    <t xml:space="preserve">Er zijn geen (digitale) dag- of weekstartborden </t>
  </si>
  <si>
    <t>Het (digitale) dag- of weekstartbord bevat de kritische elementen die er op horen te staan: teambarometer, successen, patientenfeedback, verbazingen/afwijkingen, capaciteitsplanning, hulpvragen, cascadering, KPI's, verbeterideeen, acties en focus van de week</t>
  </si>
  <si>
    <t>Op het (digitale) bord hangt de meest recente informatie m.b.t. de kritische elementen, het bord is overzichtelijk en zo ingericht dat de agenda van de dag-en weekstart goed kan worden gevolgd</t>
  </si>
  <si>
    <t>Op het (digitale) bord hangt de meeste recente informatie m.b.t. de kritische elementen en is het zichtbaar hoe het team ervoor staat t.o.v. de afdelingsdoelen/kpi's</t>
  </si>
  <si>
    <t xml:space="preserve">Het(digitale) bord is een middel om continu te verbeteren en laat in een oogopslag zien hoe het team ervoor staat </t>
  </si>
  <si>
    <t>Dagstartdialoog</t>
  </si>
  <si>
    <t xml:space="preserve">Er worden geen dag- of weekstarts gehouden volgens de vastgestelde ritmiek </t>
  </si>
  <si>
    <t xml:space="preserve">De dag- of weekstart is goed voorbereid, er is een goed gesprek en een multidisciplinaire vertegenwoordiging </t>
  </si>
  <si>
    <t xml:space="preserve">De medewerkers nemen actief deel aan de dag- of weekstart. Bij afwijkingen wordt er gezocht naar (grond)oorzaken. Verbeterideeen en acties worden SMART vastgelegd </t>
  </si>
  <si>
    <t xml:space="preserve">Er worden tijdens de dag- of weekstart adequaat acties genomen op hulpvragen en analyses van prestaties, KPI's en doelstellingen leiden tot verbeteracties </t>
  </si>
  <si>
    <t xml:space="preserve">De kwaliteit van de dag- of weekstart draagt bij aan het goed kunnen uitvoeren van het dagelijks werk </t>
  </si>
  <si>
    <t>Kopieer de spiderweb incl logo's en achtergrondkleur hiernaast en plak in de ppt. Pas de hoogte van de afbeelding vervolgens aan naar 14 cm en lijn uit met de linkerhelft van slide</t>
  </si>
  <si>
    <t>Weekstartdialoog</t>
  </si>
  <si>
    <t>de leidinggevenden hebben geen weekstart</t>
  </si>
  <si>
    <t>Er wordt wekelijks een weekstart gehouden van ~30/45 minuten. Weekstarts worden via een vooraf vastgestelde agenda geleid, waarbij KPI's en verbeterideeen een vast onderdeel zijn</t>
  </si>
  <si>
    <t xml:space="preserve">Er wordt tijdens de weekstart het beloop van een KPI besproken en er worden oorzaken besproken. Het gesprek is constructief en op feiten gebaseerd. </t>
  </si>
  <si>
    <t>Er worden tijdens de weekstart acties vastgesteld om in de spelen op de trends (KPI's), deelnemers nemen eigenaarschap voor het uitvoeren van acties en het gebruik van de continu verbeterinstrumenten (zoals Gemba en problem solves)</t>
  </si>
  <si>
    <t xml:space="preserve">De weekstarts leiden tot inzicht, motivatie en constructieve discussies tussen leiding. De kwaliteit van de weekstart is hoog en stabiel, onafhankelijk van wie deze leidt </t>
  </si>
  <si>
    <t xml:space="preserve"> </t>
  </si>
  <si>
    <t xml:space="preserve">Stimuleren continue verbetering </t>
  </si>
  <si>
    <t xml:space="preserve">De medewerkers dragen geen verbeterideeen aan. </t>
  </si>
  <si>
    <t xml:space="preserve">De leidinggevenden en medewerkers werken mee aan verbeterideeen. </t>
  </si>
  <si>
    <t>De leidinggevenden en medewerkers dragen wekelijks verbeterideeen aan.</t>
  </si>
  <si>
    <t xml:space="preserve">De knelpunten die niet binnen het team opgelost kunnen worden, worden gecascadeerd. </t>
  </si>
  <si>
    <t xml:space="preserve">De knelpunten die gecascadeerd zijn worden opgevolgd en teruggekoppeld. </t>
  </si>
  <si>
    <t>Er wordt geen feedback gegeven</t>
  </si>
  <si>
    <t xml:space="preserve">Medewerkers en leidinggevenden geven elkaar soms feedback </t>
  </si>
  <si>
    <t xml:space="preserve">Er wordt op frequente basis feedback gegeven </t>
  </si>
  <si>
    <t xml:space="preserve">Medewerkers en leidinggevenden geven elkaar structureel feedback </t>
  </si>
  <si>
    <t xml:space="preserve">Feedback geven is normaal om te doen zowel onderling als tussen leidinggevenden en medewerkers </t>
  </si>
  <si>
    <t xml:space="preserve">Probleem oplossen </t>
  </si>
  <si>
    <t xml:space="preserve">Er is geen methode voor structurele probleemanalyse en het genereren van oplossingen. </t>
  </si>
  <si>
    <r>
      <t xml:space="preserve">* Er is een gestructureerde methode (Kleine Kaizen) voor het oplossen van problemen van verschillende complexiteit. 
* Er zijn </t>
    </r>
    <r>
      <rPr>
        <i/>
        <sz val="8"/>
        <color rgb="FF000000"/>
        <rFont val="Arial"/>
        <family val="2"/>
      </rPr>
      <t>enkele</t>
    </r>
    <r>
      <rPr>
        <sz val="8"/>
        <color rgb="FF000000"/>
        <rFont val="Arial"/>
        <family val="2"/>
      </rPr>
      <t xml:space="preserve"> medewerkers getraind in het begeleiden van een problem solve (Kleine Kaizen, DMAIC,Greenof Black belt)
* Er wordt tijd gemaakt voor Problem Solves of Verbeterteams </t>
    </r>
  </si>
  <si>
    <t xml:space="preserve">* De gestructureerde methode (Kleine Kaizen) wordt door het multidisciplinaire team voor elk probleem gebruikt.
* Voor het vaststellen van het probleem baseren wij ons op feiten.
* Wij achterhalen altijd de grondoorzaak van het probleem.
* Er zijn meerdere medewerkers getraind in het begeleiden van een problem solve (Kleine Kaizen, DMAIC,Greenof Black belt)
</t>
  </si>
  <si>
    <t>* Door Problem Solving worden doelen behaald
* impact van verbeterideeen wordt geevalueerd en er wordt bijgestuurd waar nodig.</t>
  </si>
  <si>
    <t xml:space="preserve">* Problem Solving is de manier van werken geworden om bestaande problemen op te lossen
* Problem Solving wordt preventief ingezet om problemen te voorkomen (mogelijke belemmeringen bij implementaties voor te zijn)
</t>
  </si>
  <si>
    <t xml:space="preserve">De visie en strategie van het UMC Utrecht is niet bekend bij het team </t>
  </si>
  <si>
    <t xml:space="preserve">De visie en strategie van het UMC Utrecht is vertaald naar een concreet jaarplan met meetbare KPI's van het team/ de afdeling </t>
  </si>
  <si>
    <t>Werkzaamheden worden getoetst aan de doelen van de afdeling (jaarplan)</t>
  </si>
  <si>
    <t xml:space="preserve">Werkzaamheden die bijdragen aan de doelen (jaarplan) van de afdeling krijgen hogere prioriteit </t>
  </si>
  <si>
    <t xml:space="preserve">Werkzaamheden die niet bijdragen aan de doelen (jaarplan) van de afdeling worden geminimaliseerd </t>
  </si>
  <si>
    <t>Cascadering prestatiedialoog</t>
  </si>
  <si>
    <t xml:space="preserve">Er is geen aansluiting tussen de prestatiedialogen van de verschillende niveau's in de organisatie </t>
  </si>
  <si>
    <t xml:space="preserve">* Teams begrijpen hoe hun KPI bijdraagt aan het grotere geheel/KPI's UMC 
* Er is aansluiting tussen KPI's / performance dialogen van de verschillende niveau's in de organisatie. </t>
  </si>
  <si>
    <t xml:space="preserve">* De prestatie wordt regelmatig besproken tussen alle management lagen (cascadering).
* De performance dialoog wordt gebruikt om te monitoren, te sturen en acties te ondernemen. </t>
  </si>
  <si>
    <t xml:space="preserve">* De prestaties van de verschillende teams dragen bij aan het realiseren van de doelen.  
* Er is op verschillende niveau's binnen de organisatie inzicht en dialoog over  de achterliggende oorzaken van de afwijkingen.
* Hoger management neemt barrières weg en stimuleert het overnemen van best practices. </t>
  </si>
  <si>
    <t xml:space="preserve">* De prestaties zijn visueel aanwezig op alle management niveau's.
* Inzicht in performance leidt tot aanscherpen van missie, visie en strategie en zijn in lijn met managementcontract en jaarplannen.
</t>
  </si>
  <si>
    <t>Cascade communicatie
en informatie</t>
  </si>
  <si>
    <t xml:space="preserve">Er vindt geen communicatie plaats van prestatiedialogen, knelpunten of informatie plaats van UMC weekstarts naar DD en van DD naar teams </t>
  </si>
  <si>
    <t>Er vindt communicatie plaats op 1 van de 3 items : 
1.prestatiedialogen
2. knelpunten of 
3. informatie 
van UMC weekstart naar DD en van DD naar teams en terug van teams naar DD naar UMC.</t>
  </si>
  <si>
    <t>Er vindt gestructureerd communicatie plaats op min 2 van de 3 items : 
1. prestatiedialogen
2. knelpunten 
3.  informatie 
van UMC weekstart naar DD en van DD naar teams en terug van teams naar DD en van DD naar UMC.</t>
  </si>
  <si>
    <t xml:space="preserve">* Er vindt consequent en gestructureerd communicatie plaats op 3 items : 
1. prestatiedialogen
2. knelpunten 
3. informatie 
van UMC weekstart naar DD en van DD naar teams en terug van teams naar DD en van DD naar UMC.
* Dit wordt door min 50% van MT leden en medewerkers als goed ervaren
  </t>
  </si>
  <si>
    <t xml:space="preserve">* Er vindt consequent en gestructureerd communicatie plaats van knelpunten en prestaties en relevante informatie. van UMC weekstart naar DD en van DD naar teams en terug van teams naar DD en van DD naar UMC
* Dit wordt door min 75% van MT leden en medewerkers als goed ervaren.  
</t>
  </si>
  <si>
    <t>Gemba en leiderschap</t>
  </si>
  <si>
    <t>Teambetrokkenheid</t>
  </si>
  <si>
    <t xml:space="preserve">De teamleden voelen zich geen onderdeel van een multidisciplinair team en voelen geen verantwoordelijkheid voor het verbeteren van patient-/klanttevredenheid </t>
  </si>
  <si>
    <t>De teamleden doen mee aan activiteiten (bijv. dagstart, verbeterideeen) maar zijn nog afwachtend en niet volledig betrokken of gemotiveerd</t>
  </si>
  <si>
    <t xml:space="preserve">De meeste teamleden zijn betrokken bij teamactiviteiten zoals dagstart, implementeren van verbeteringen enz. wat leidt tot een samenwerkende teamomgeving. Teambetrokkenheid is een onderwerp wat regelmatig wordt besproken in teambijeenkomsten </t>
  </si>
  <si>
    <t>Een samenwerkende teamomgeving wordt gekoesterd door zowel leidinggevenden als medewerkers en beiden doen actief mee aan dag-/weekstarts en andere teamactiviteiten</t>
  </si>
  <si>
    <t xml:space="preserve">De leidinggevenden en alle teamleden voelen zich verantwoordelijk voor het teamsucces  en zoeken voortdurend naar manieren om hun manier van werken te verbeteren </t>
  </si>
  <si>
    <t>De leidinggevende doet geen 1-op-1 coaching (persoonlijke ontwikkeling van medewerkers)</t>
  </si>
  <si>
    <t xml:space="preserve">Alle medewerkers hebben meerdere malen per jaar een 1-op-1 gesprek met hun direct leidinggevende over hun groei </t>
  </si>
  <si>
    <t xml:space="preserve">De 1-op-1 gesprekken worden minimaal 2 maandelijks gehouden. In de gesprekken wordt voortgang besproken aan de hand van de door de direct leidinggevende en medewerker afgesproken ontwikkelpunten </t>
  </si>
  <si>
    <t xml:space="preserve">Het coachen van medewerkers wordt gezien als een effectieve manier om continu te verbeteren. Inzichten nav. coaching worden in de praktijk toegepast. </t>
  </si>
  <si>
    <t xml:space="preserve">Iedere medewerker ontvang 1-op-1 coaching van zijn/haar direct leidinggevende en is hierdoor meer betrokken bij het werk van de organisatie. Iedere medewerker heeft regie over het eigen leerproces en wordt hierin ondersteund door de leidinggevende </t>
  </si>
  <si>
    <t>Gemba 
direct leidinggevende</t>
  </si>
  <si>
    <t xml:space="preserve">De leidinggevenden hebben niet standaard tijd ingepland voor het team </t>
  </si>
  <si>
    <t xml:space="preserve">De leidinggevenden begrijpen de noodzaak om tijd met hun teams door te brengen. De agenda's van de leidinggevenden zijn inzichtelijk voor teamleidern zodat ze de beschikbaarheid van de leidinggevenden begrijpen </t>
  </si>
  <si>
    <t xml:space="preserve">De leidinggevenden brengen circa 30-50% van hun tijd met hun teams door (coaching, dagstart, verbeterteam enz.) om de dagelijkse gang van zaken te managen en continu verbeteren te ondersteunen </t>
  </si>
  <si>
    <t xml:space="preserve">De medewerkers kennen de standaard agenda van hun leidinggevende en kunnen aanspraak maken op beschikbare tijd. Dag- en weekagenda's van de verschillende managementlagen zijn op elkaar afgestemd en worden consistent aangehouden </t>
  </si>
  <si>
    <t>Alle leidinggevenden brengen het grootste deel van hun tijd (&gt;50%) met hun team door. Dit is onderdeel van het managementcultuur en onderdeel van het DNA van elke leidinggevende</t>
  </si>
  <si>
    <t>Gemba 
senior management</t>
  </si>
  <si>
    <t xml:space="preserve">Het senior management brengt nooit een bezoek aan onderliggende afdelingen </t>
  </si>
  <si>
    <t>Het senior management voert bezoeken uit op ondergelegen afdelingen en geeft terugkoppeling/feedback naar aanleiding van het bezoek</t>
  </si>
  <si>
    <t xml:space="preserve">Het senior management heeft wekelijks vaste tijden ingepland voor bezoeken aan onderliggende afdelingen </t>
  </si>
  <si>
    <t xml:space="preserve">Het senior management is op de hoogte van wat er speelt op de afdeling en helpt de leidinggevenden focus te leggen bij de juiste aandachtspunten </t>
  </si>
  <si>
    <t xml:space="preserve">De aandacht die het senior management geeft aan de onderliggende afdelingen leidt tot positieve ontwikkelingen waaronder een hogere medewerkerstevredenheid </t>
  </si>
  <si>
    <t>HIERONDER VOOR HET KOPIEEREN NAAR HET OVERZICHTSBESTAND SINDS 2019 (TBV RVB RAPPORTAGE)</t>
  </si>
  <si>
    <t>3. Capaciteitsmanagement</t>
  </si>
  <si>
    <t>5. Dagstartdialoog</t>
  </si>
  <si>
    <t>6. Weekstartdialoog</t>
  </si>
  <si>
    <t>7. H&amp;G voor stimuleren continue verbetering</t>
  </si>
  <si>
    <t>11. Cascadering prestatiedialoog</t>
  </si>
  <si>
    <t>13. Teambetrokkenheid</t>
  </si>
  <si>
    <t>selecteer A30 t/m P30 en plak als waarden in 'MI CVA op Divisie Directie niveau' in het tabblad Uitslagen per jaar bij de juiste divisie/directie</t>
  </si>
  <si>
    <r>
      <rPr>
        <b/>
        <sz val="8"/>
        <color rgb="FF000000"/>
        <rFont val="Arial"/>
        <family val="2"/>
      </rPr>
      <t>Niveau 3</t>
    </r>
    <r>
      <rPr>
        <sz val="8"/>
        <color rgb="FF000000"/>
        <rFont val="Arial"/>
        <family val="2"/>
      </rPr>
      <t xml:space="preserve">
de tool/werkwijze wordt goed gebruikt</t>
    </r>
  </si>
  <si>
    <t>Klanttevredenheid wordt niet structureel gemeten. Afd. Planning &amp; Control participeert wel in spiegelgesprekken 2x per jaar, waarin knelpunten met bedrijfsbureaus worden besproken. Afdeling 'Centraal inschrijven' meet wel zowel patient als stakeholder feedback.</t>
  </si>
  <si>
    <t>Gros van de teams heeft geen jaarplan. OGSM is begin van het jaar doorvertaald naar de DIF, maar wordt niet gebruikt. Moeite om kwantitatieve doelen goed door te vertalen naar team niveau. En niet het gevoel als DIF veel invloed te hebben op de strategische pijlers uit de OGSM van de RvB. Tevens zijn werkzaamheden onderhevig aan (sterk) wisselende prio's van RvB. Er wordt door het jaar niet gestuurd op kpi's/ jaarplannen. 1 afdeling: Zorgfacturatie &amp; control laat haar eigen jaarplan wel terugkomen gedurende het jaar en heeft de punten omgezet in projecten die gemonitord worden.</t>
  </si>
  <si>
    <t>Afdeling zorgfacturatie &amp; control krijgt dmv capaciteitsmanagement meer grip op verwachte instroom. Voor de meeste andere teams binnen de DIF er is er geen vorm van capaciteitsmanagement ingeregeld.</t>
  </si>
  <si>
    <r>
      <t xml:space="preserve">Alle teams binnen de DIF houden dagstarts of weekstarts. Een centraal moment om vooruit te kijken wordt als helpend ervaren net als de positieve impact op het teamgevoel. </t>
    </r>
    <r>
      <rPr>
        <sz val="11"/>
        <color rgb="FFFF0000"/>
        <rFont val="Calibri"/>
        <family val="2"/>
      </rPr>
      <t>Geen prestatiedialoog? Geen doelen?</t>
    </r>
  </si>
  <si>
    <t xml:space="preserve">Dagstart wordt gehoudenEr wordt nog beperkt naar grondoorzaken van problemen gezocht. Bij Zorgfacturatie wordt dagelijks een  dagstart gehouden. Doorvragen naar grondoorzaken bij verbazingen kan meer. </t>
  </si>
  <si>
    <r>
      <t xml:space="preserve">er worden geen dagstarts gehouden bij Planning &amp; control. De weekstart wordt wekelijks gehouden. Veel zaken in korte tijd. </t>
    </r>
    <r>
      <rPr>
        <sz val="11"/>
        <color rgb="FFFF0000"/>
        <rFont val="Calibri"/>
        <family val="2"/>
      </rPr>
      <t>KPI's worden niet besproken. MT heeft om de week een weekstart, waardoor cascade wordt onderbroken.</t>
    </r>
  </si>
  <si>
    <t>Ideeen zijn er wel, echter beperkte tijd om ze uit te werken ivm hoge werkdruk. In het team van Zorgfacturatie &amp; control (Pien) zijn medewerkers aan de slag met A3's om projecten om te pakken. Analyseren van de oorzaak van het probleem behoeft extra aandacht.</t>
  </si>
  <si>
    <t>Mdws geven elkaar met name inhoudelijke feedback. Nog beperkt op gedrag.</t>
  </si>
  <si>
    <t>Er zijn enkele medewerkers getraind. Methodiek kan vaker gebruikt worden om  handigheid te vergroten en drempel te verlagen om zo problemen gestructureerd aan te pakken. Methodiek wordt nu nog beperkt toegepast.</t>
  </si>
  <si>
    <t>Visie en strategie zijn in een jaarplan omgezet, maar wordt verder weinig tot niet gebruikt. Er vinden geen prestatiedialogen plaats over de voortgang op de doelen.</t>
  </si>
  <si>
    <t>Op papier is er een mooie cascade van de doelen en kpi van de afdeling. In de praktijk wordt, mede door de wisselende prio's van de RvB, minder waarde gehecht aan het jaarplan van de eigen afdeling. Men leeft hierdoor meer in de waan van de dag.</t>
  </si>
  <si>
    <t>Cascade werkt onvoldoende. Voor punten waar hulp bij nodig is, biedt de cascade op dit moment geen uitkomst. Buiten de huidige overlegstructuur worden punten wel gecascadeerd, overlegstructuur wordt hier niet voor benut.</t>
  </si>
  <si>
    <t>Betrokken medewerkers die zich vrij voelen om ook te uiten waar ze niet blij mee zijn. Een volgende stap is deze verbazingen analyseren en omzetten naar verbeterideeen.</t>
  </si>
  <si>
    <t>1-1 gesprekken komen frequent voor. Afhankelijk van team en leidinggevende in hoeverre dit coaching is op ontwikkelvraag van de coachee.</t>
  </si>
  <si>
    <t>Echte gemba wordt beperkt gedaan. Lg besteed wel veel tijd aan mdws en weet wat er speelt.</t>
  </si>
  <si>
    <t>Senior management doet geen gemba's. terugkoppeling ontbreekt.</t>
  </si>
  <si>
    <t xml:space="preserve">Niveau 3 wordt niet gehaald, maar niveau 4 is wel passend.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</si>
</sst>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sz val="11"/>
      <color theme="1"/>
      <name val="Calibri"/>
      <family val="2"/>
      <scheme val="minor"/>
    </font>
    <font>
      <sz val="11"/>
      <color rgb="FF000000"/>
      <name val="Calibri"/>
      <family val="2"/>
      <scheme val="minor"/>
    </font>
    <font>
      <b/>
      <sz val="12"/>
      <color rgb="FF000000"/>
      <name val="Calibri"/>
      <family val="2"/>
      <scheme val="minor"/>
    </font>
    <font>
      <sz val="11"/>
      <color rgb="FF000000"/>
      <name val="Calibri"/>
      <family val="2"/>
    </font>
    <font>
      <b/>
      <sz val="10"/>
      <color rgb="FF000000"/>
      <name val="Arial"/>
      <family val="2"/>
    </font>
    <font>
      <sz val="8"/>
      <color rgb="FF000000"/>
      <name val="Arial"/>
      <family val="2"/>
    </font>
    <font>
      <b/>
      <sz val="8"/>
      <color rgb="FF000000"/>
      <name val="Arial"/>
      <family val="2"/>
    </font>
    <font>
      <b/>
      <sz val="11"/>
      <color rgb="FF000000"/>
      <name val="Calibri"/>
      <family val="2"/>
      <scheme val="minor"/>
    </font>
    <font>
      <sz val="8"/>
      <color rgb="FF000000"/>
      <name val="Calibri"/>
      <family val="2"/>
      <scheme val="minor"/>
    </font>
    <font>
      <sz val="8"/>
      <color rgb="FF000000"/>
      <name val="Calibri"/>
      <family val="2"/>
    </font>
    <font>
      <i/>
      <sz val="8"/>
      <color rgb="FF000000"/>
      <name val="Arial"/>
      <family val="2"/>
    </font>
    <font>
      <b/>
      <sz val="11"/>
      <color theme="0"/>
      <name val="Calibri"/>
      <family val="2"/>
      <scheme val="minor"/>
    </font>
    <font>
      <sz val="11"/>
      <color theme="0"/>
      <name val="Calibri"/>
      <family val="2"/>
      <scheme val="minor"/>
    </font>
    <font>
      <sz val="36"/>
      <color theme="1"/>
      <name val="Calibri"/>
      <family val="2"/>
      <scheme val="minor"/>
    </font>
    <font>
      <b/>
      <sz val="20"/>
      <color theme="1"/>
      <name val="Calibri"/>
      <family val="2"/>
      <scheme val="minor"/>
    </font>
    <font>
      <b/>
      <sz val="11"/>
      <color rgb="FFFF0000"/>
      <name val="Calibri"/>
      <family val="2"/>
      <scheme val="minor"/>
    </font>
    <font>
      <sz val="20"/>
      <color rgb="FF000000"/>
      <name val="Calibri"/>
      <family val="2"/>
      <scheme val="minor"/>
    </font>
    <font>
      <sz val="18"/>
      <color rgb="FFFF0000"/>
      <name val="Calibri"/>
      <family val="2"/>
      <scheme val="minor"/>
    </font>
    <font>
      <b/>
      <sz val="16"/>
      <color rgb="FFFF0000"/>
      <name val="Calibri"/>
      <family val="2"/>
      <scheme val="minor"/>
    </font>
    <font>
      <u/>
      <sz val="11"/>
      <color theme="10"/>
      <name val="Calibri"/>
      <family val="2"/>
      <scheme val="minor"/>
    </font>
    <font>
      <sz val="11"/>
      <color rgb="FFFF0000"/>
      <name val="Calibri"/>
      <family val="2"/>
    </font>
    <font>
      <b/>
      <sz val="8"/>
      <color rgb="FF000000"/>
      <name val="Arial"/>
    </font>
    <font>
      <sz val="8"/>
      <color rgb="FF000000"/>
      <name val="Arial"/>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1" tint="4.9989318521683403E-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00B050"/>
        <bgColor indexed="64"/>
      </patternFill>
    </fill>
    <fill>
      <patternFill patternType="solid">
        <fgColor rgb="FF004285"/>
        <bgColor indexed="64"/>
      </patternFill>
    </fill>
    <fill>
      <patternFill patternType="solid">
        <fgColor theme="3"/>
        <bgColor indexed="64"/>
      </patternFill>
    </fill>
    <fill>
      <patternFill patternType="solid">
        <fgColor rgb="FFFFFFFF"/>
        <bgColor rgb="FF000000"/>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124">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left" vertical="top" wrapText="1"/>
    </xf>
    <xf numFmtId="0" fontId="5" fillId="2" borderId="0" xfId="0" applyFont="1" applyFill="1"/>
    <xf numFmtId="0" fontId="6" fillId="2" borderId="0" xfId="0" applyFont="1" applyFill="1"/>
    <xf numFmtId="0" fontId="5" fillId="0" borderId="0" xfId="0" applyFont="1"/>
    <xf numFmtId="0" fontId="7" fillId="2" borderId="0" xfId="0" applyFont="1" applyFill="1" applyAlignment="1">
      <alignment horizontal="left"/>
    </xf>
    <xf numFmtId="0" fontId="7" fillId="2" borderId="0" xfId="0" applyFont="1" applyFill="1"/>
    <xf numFmtId="0" fontId="5" fillId="2" borderId="0" xfId="0" applyFont="1" applyFill="1" applyAlignment="1">
      <alignment wrapText="1"/>
    </xf>
    <xf numFmtId="0" fontId="5" fillId="2" borderId="0" xfId="0" applyFont="1" applyFill="1" applyAlignment="1">
      <alignment horizontal="left" vertical="top" wrapText="1"/>
    </xf>
    <xf numFmtId="0" fontId="5" fillId="0" borderId="1" xfId="0" applyFont="1" applyBorder="1" applyAlignment="1">
      <alignment horizontal="center" vertical="center"/>
    </xf>
    <xf numFmtId="0" fontId="8" fillId="0" borderId="1" xfId="0" applyFont="1" applyBorder="1" applyAlignment="1">
      <alignment horizontal="left" vertical="center" wrapText="1"/>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top" wrapText="1"/>
    </xf>
    <xf numFmtId="0" fontId="8" fillId="0" borderId="3" xfId="0" applyFont="1" applyBorder="1" applyAlignment="1">
      <alignment vertical="top" wrapText="1"/>
    </xf>
    <xf numFmtId="0" fontId="9" fillId="0" borderId="3" xfId="0" applyFont="1" applyBorder="1" applyAlignment="1">
      <alignment vertical="top" wrapText="1"/>
    </xf>
    <xf numFmtId="9" fontId="11" fillId="0" borderId="1" xfId="1" applyFont="1" applyFill="1" applyBorder="1" applyAlignment="1">
      <alignment horizontal="center" vertical="center"/>
    </xf>
    <xf numFmtId="0" fontId="0" fillId="2" borderId="0" xfId="0" applyFill="1" applyAlignment="1">
      <alignment horizontal="center"/>
    </xf>
    <xf numFmtId="0" fontId="9" fillId="0" borderId="1" xfId="0" applyFont="1" applyBorder="1" applyAlignment="1">
      <alignment vertical="top" wrapText="1"/>
    </xf>
    <xf numFmtId="0" fontId="5" fillId="5" borderId="0" xfId="0" applyFont="1" applyFill="1" applyAlignment="1">
      <alignment textRotation="90"/>
    </xf>
    <xf numFmtId="0" fontId="5" fillId="5" borderId="0" xfId="0" applyFont="1" applyFill="1"/>
    <xf numFmtId="0" fontId="8" fillId="5" borderId="0" xfId="0" applyFont="1" applyFill="1" applyAlignment="1">
      <alignment vertical="top" wrapText="1"/>
    </xf>
    <xf numFmtId="0" fontId="9" fillId="5" borderId="0" xfId="0" applyFont="1" applyFill="1" applyAlignment="1">
      <alignment vertical="top" wrapText="1"/>
    </xf>
    <xf numFmtId="2" fontId="5" fillId="5" borderId="0" xfId="0" applyNumberFormat="1" applyFont="1" applyFill="1" applyAlignment="1">
      <alignment horizontal="center"/>
    </xf>
    <xf numFmtId="0" fontId="5" fillId="5" borderId="0" xfId="0" applyFont="1" applyFill="1" applyAlignment="1">
      <alignment horizontal="center" vertical="center" wrapText="1"/>
    </xf>
    <xf numFmtId="0" fontId="5" fillId="5" borderId="0" xfId="0" applyFont="1" applyFill="1" applyAlignment="1">
      <alignment horizontal="left" vertical="top" wrapText="1"/>
    </xf>
    <xf numFmtId="0" fontId="5" fillId="0" borderId="3" xfId="0" applyFont="1" applyBorder="1" applyAlignment="1">
      <alignment vertical="center"/>
    </xf>
    <xf numFmtId="0" fontId="16" fillId="6" borderId="0" xfId="0" applyFont="1" applyFill="1" applyAlignment="1">
      <alignment textRotation="90"/>
    </xf>
    <xf numFmtId="0" fontId="16" fillId="7" borderId="0" xfId="0" applyFont="1" applyFill="1" applyAlignment="1">
      <alignment textRotation="90"/>
    </xf>
    <xf numFmtId="0" fontId="5" fillId="7" borderId="1" xfId="0" applyFont="1" applyFill="1" applyBorder="1" applyAlignment="1">
      <alignment horizontal="center" vertical="center"/>
    </xf>
    <xf numFmtId="0" fontId="8" fillId="7" borderId="1" xfId="0" applyFont="1" applyFill="1" applyBorder="1" applyAlignment="1">
      <alignment horizontal="left" vertical="center" wrapText="1"/>
    </xf>
    <xf numFmtId="49" fontId="12" fillId="7" borderId="1" xfId="0" applyNumberFormat="1" applyFont="1" applyFill="1" applyBorder="1" applyAlignment="1">
      <alignment horizontal="left" vertical="top" wrapText="1"/>
    </xf>
    <xf numFmtId="2" fontId="5" fillId="7" borderId="1" xfId="0" applyNumberFormat="1" applyFont="1" applyFill="1" applyBorder="1" applyAlignment="1">
      <alignment horizontal="center" vertical="center"/>
    </xf>
    <xf numFmtId="9" fontId="11" fillId="7" borderId="1" xfId="1" applyFont="1" applyFill="1" applyBorder="1" applyAlignment="1">
      <alignment horizontal="center" vertical="center"/>
    </xf>
    <xf numFmtId="0" fontId="5" fillId="7" borderId="1" xfId="0" applyFont="1" applyFill="1" applyBorder="1" applyAlignment="1">
      <alignment horizontal="left" vertical="top" wrapText="1"/>
    </xf>
    <xf numFmtId="0" fontId="0" fillId="0" borderId="5" xfId="0" applyBorder="1"/>
    <xf numFmtId="0" fontId="5" fillId="7" borderId="6" xfId="0" applyFont="1" applyFill="1" applyBorder="1" applyAlignment="1">
      <alignment horizontal="center" vertical="center" wrapText="1"/>
    </xf>
    <xf numFmtId="0" fontId="0" fillId="0" borderId="8" xfId="0" applyBorder="1"/>
    <xf numFmtId="0" fontId="0" fillId="0" borderId="8" xfId="0" applyBorder="1" applyAlignment="1">
      <alignment wrapText="1"/>
    </xf>
    <xf numFmtId="9" fontId="0" fillId="0" borderId="5" xfId="0" applyNumberFormat="1" applyBorder="1"/>
    <xf numFmtId="9" fontId="17" fillId="0" borderId="5" xfId="0" applyNumberFormat="1" applyFont="1" applyBorder="1" applyAlignment="1">
      <alignment vertical="center"/>
    </xf>
    <xf numFmtId="9" fontId="5" fillId="0" borderId="6" xfId="1" applyFont="1" applyBorder="1" applyAlignment="1">
      <alignment horizontal="center" vertical="center" wrapText="1"/>
    </xf>
    <xf numFmtId="9" fontId="5" fillId="0" borderId="7" xfId="1" applyFont="1" applyBorder="1" applyAlignment="1">
      <alignment horizontal="center" vertical="center" wrapText="1"/>
    </xf>
    <xf numFmtId="164" fontId="5" fillId="8" borderId="1" xfId="0" applyNumberFormat="1" applyFont="1" applyFill="1" applyBorder="1" applyAlignment="1">
      <alignment horizontal="center" vertical="center"/>
    </xf>
    <xf numFmtId="0" fontId="5" fillId="8" borderId="1" xfId="0" applyFont="1" applyFill="1" applyBorder="1" applyAlignment="1">
      <alignment horizontal="left" vertical="top" wrapText="1"/>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top" wrapText="1"/>
    </xf>
    <xf numFmtId="0" fontId="11" fillId="9" borderId="1" xfId="0" applyFont="1" applyFill="1" applyBorder="1" applyAlignment="1">
      <alignment horizontal="left" vertical="center" wrapText="1"/>
    </xf>
    <xf numFmtId="0" fontId="11" fillId="9" borderId="6" xfId="0" applyFont="1" applyFill="1" applyBorder="1" applyAlignment="1">
      <alignment vertical="center" wrapText="1"/>
    </xf>
    <xf numFmtId="0" fontId="11" fillId="9" borderId="1" xfId="0" applyFont="1" applyFill="1" applyBorder="1" applyAlignment="1">
      <alignment vertical="center"/>
    </xf>
    <xf numFmtId="0" fontId="5" fillId="2" borderId="2" xfId="0" applyFont="1" applyFill="1" applyBorder="1" applyAlignment="1">
      <alignment wrapText="1"/>
    </xf>
    <xf numFmtId="0" fontId="5" fillId="2" borderId="17" xfId="0" applyFont="1" applyFill="1" applyBorder="1" applyAlignment="1">
      <alignment wrapText="1"/>
    </xf>
    <xf numFmtId="0" fontId="15" fillId="10" borderId="5" xfId="0" applyFont="1" applyFill="1" applyBorder="1"/>
    <xf numFmtId="0" fontId="15" fillId="0" borderId="5" xfId="0" applyFont="1" applyBorder="1"/>
    <xf numFmtId="0" fontId="0" fillId="0" borderId="18" xfId="0" applyBorder="1"/>
    <xf numFmtId="0" fontId="0" fillId="0" borderId="19" xfId="0" applyBorder="1"/>
    <xf numFmtId="0" fontId="0" fillId="0" borderId="11" xfId="0" applyBorder="1"/>
    <xf numFmtId="0" fontId="5" fillId="2" borderId="5" xfId="0" applyFont="1" applyFill="1" applyBorder="1"/>
    <xf numFmtId="0" fontId="5" fillId="0" borderId="5" xfId="0" applyFont="1" applyBorder="1"/>
    <xf numFmtId="0" fontId="5" fillId="0" borderId="5" xfId="0" applyFont="1" applyBorder="1" applyAlignment="1">
      <alignment horizontal="left" vertical="top" wrapText="1"/>
    </xf>
    <xf numFmtId="0" fontId="5" fillId="0" borderId="5" xfId="0" applyFont="1" applyBorder="1" applyAlignment="1">
      <alignment wrapText="1"/>
    </xf>
    <xf numFmtId="0" fontId="15" fillId="10" borderId="5" xfId="0" applyFont="1" applyFill="1" applyBorder="1" applyAlignment="1">
      <alignment horizontal="left" vertical="top" wrapText="1"/>
    </xf>
    <xf numFmtId="0" fontId="15" fillId="10" borderId="5" xfId="0" applyFont="1" applyFill="1" applyBorder="1" applyAlignment="1">
      <alignment wrapText="1"/>
    </xf>
    <xf numFmtId="0" fontId="15" fillId="11" borderId="5" xfId="0" applyFont="1" applyFill="1" applyBorder="1"/>
    <xf numFmtId="9" fontId="0" fillId="2" borderId="5" xfId="0" applyNumberFormat="1" applyFill="1" applyBorder="1"/>
    <xf numFmtId="9" fontId="0" fillId="0" borderId="5" xfId="0" applyNumberFormat="1" applyBorder="1" applyAlignment="1">
      <alignment horizontal="left" vertical="top" wrapText="1"/>
    </xf>
    <xf numFmtId="9" fontId="0" fillId="0" borderId="5" xfId="0" applyNumberFormat="1" applyBorder="1" applyAlignment="1">
      <alignment wrapText="1"/>
    </xf>
    <xf numFmtId="0" fontId="0" fillId="2" borderId="5" xfId="0" applyFill="1" applyBorder="1"/>
    <xf numFmtId="0" fontId="0" fillId="0" borderId="5" xfId="0" applyBorder="1" applyAlignment="1">
      <alignment horizontal="left" vertical="top" wrapText="1"/>
    </xf>
    <xf numFmtId="0" fontId="0" fillId="0" borderId="5" xfId="0" applyBorder="1" applyAlignment="1">
      <alignment wrapText="1"/>
    </xf>
    <xf numFmtId="0" fontId="0" fillId="2" borderId="5" xfId="0" applyFill="1" applyBorder="1" applyAlignment="1">
      <alignment horizontal="left" vertical="top" wrapText="1"/>
    </xf>
    <xf numFmtId="0" fontId="0" fillId="2" borderId="5" xfId="0" applyFill="1" applyBorder="1" applyAlignment="1">
      <alignment wrapText="1"/>
    </xf>
    <xf numFmtId="0" fontId="3" fillId="2" borderId="5" xfId="0" applyFont="1" applyFill="1" applyBorder="1"/>
    <xf numFmtId="0" fontId="2" fillId="2" borderId="5" xfId="0" applyFont="1" applyFill="1" applyBorder="1" applyAlignment="1">
      <alignment horizontal="center"/>
    </xf>
    <xf numFmtId="2" fontId="5" fillId="5" borderId="4" xfId="0" applyNumberFormat="1" applyFont="1" applyFill="1" applyBorder="1" applyAlignment="1">
      <alignment wrapText="1"/>
    </xf>
    <xf numFmtId="0" fontId="5" fillId="2" borderId="19" xfId="0" applyFont="1" applyFill="1" applyBorder="1"/>
    <xf numFmtId="0" fontId="5" fillId="0" borderId="19" xfId="0" applyFont="1" applyBorder="1"/>
    <xf numFmtId="0" fontId="5" fillId="0" borderId="19" xfId="0" applyFont="1" applyBorder="1" applyAlignment="1">
      <alignment horizontal="left" vertical="top" wrapText="1"/>
    </xf>
    <xf numFmtId="2" fontId="5" fillId="0" borderId="19" xfId="0" applyNumberFormat="1" applyFont="1" applyBorder="1" applyAlignment="1">
      <alignment horizontal="center"/>
    </xf>
    <xf numFmtId="0" fontId="5" fillId="0" borderId="19" xfId="0" applyFont="1" applyBorder="1" applyAlignment="1">
      <alignment wrapText="1"/>
    </xf>
    <xf numFmtId="9" fontId="5" fillId="0" borderId="1" xfId="1" applyFont="1" applyBorder="1" applyAlignment="1">
      <alignment horizontal="center" vertical="center" wrapText="1"/>
    </xf>
    <xf numFmtId="0" fontId="20" fillId="2" borderId="0" xfId="0" applyFont="1" applyFill="1"/>
    <xf numFmtId="0" fontId="21" fillId="2" borderId="2" xfId="0" applyFont="1" applyFill="1" applyBorder="1" applyAlignment="1">
      <alignment wrapText="1"/>
    </xf>
    <xf numFmtId="0" fontId="0" fillId="0" borderId="0" xfId="0" applyAlignment="1">
      <alignment vertical="top"/>
    </xf>
    <xf numFmtId="0" fontId="15" fillId="11" borderId="4" xfId="0" applyFont="1" applyFill="1" applyBorder="1" applyAlignment="1">
      <alignment vertical="top"/>
    </xf>
    <xf numFmtId="0" fontId="15" fillId="11" borderId="4" xfId="0" applyFont="1" applyFill="1" applyBorder="1" applyAlignment="1">
      <alignment vertical="top" wrapText="1"/>
    </xf>
    <xf numFmtId="0" fontId="0" fillId="0" borderId="22" xfId="0" applyBorder="1"/>
    <xf numFmtId="0" fontId="1" fillId="0" borderId="22" xfId="0" applyFont="1" applyBorder="1"/>
    <xf numFmtId="9" fontId="0" fillId="0" borderId="22" xfId="0" applyNumberFormat="1" applyBorder="1"/>
    <xf numFmtId="0" fontId="23" fillId="0" borderId="0" xfId="2"/>
    <xf numFmtId="0" fontId="7" fillId="0" borderId="1" xfId="0" applyFont="1" applyBorder="1" applyAlignment="1">
      <alignment wrapText="1"/>
    </xf>
    <xf numFmtId="0" fontId="7" fillId="12" borderId="0" xfId="0" applyFont="1" applyFill="1" applyAlignment="1">
      <alignment wrapText="1"/>
    </xf>
    <xf numFmtId="0" fontId="7" fillId="0" borderId="0" xfId="0" applyFont="1" applyAlignment="1">
      <alignment wrapText="1"/>
    </xf>
    <xf numFmtId="0" fontId="15" fillId="11" borderId="1" xfId="0" applyFont="1" applyFill="1" applyBorder="1" applyAlignment="1">
      <alignment vertical="top" wrapText="1"/>
    </xf>
    <xf numFmtId="0" fontId="1" fillId="0" borderId="1" xfId="0" applyFont="1" applyBorder="1"/>
    <xf numFmtId="0" fontId="0" fillId="0" borderId="1" xfId="0" applyBorder="1"/>
    <xf numFmtId="0" fontId="0" fillId="0" borderId="4" xfId="0" applyBorder="1"/>
    <xf numFmtId="0" fontId="1" fillId="0" borderId="23" xfId="0" applyFont="1" applyBorder="1"/>
    <xf numFmtId="9" fontId="0" fillId="0" borderId="0" xfId="0" applyNumberFormat="1"/>
    <xf numFmtId="9" fontId="0" fillId="13" borderId="0" xfId="0" applyNumberFormat="1" applyFill="1"/>
    <xf numFmtId="9" fontId="0" fillId="3" borderId="0" xfId="0" applyNumberFormat="1" applyFill="1"/>
    <xf numFmtId="164" fontId="1" fillId="0" borderId="24" xfId="0" applyNumberFormat="1" applyFont="1" applyBorder="1"/>
    <xf numFmtId="164" fontId="1" fillId="0" borderId="25" xfId="0" applyNumberFormat="1" applyFont="1" applyBorder="1"/>
    <xf numFmtId="164" fontId="0" fillId="0" borderId="0" xfId="0" applyNumberFormat="1"/>
    <xf numFmtId="0" fontId="0" fillId="0" borderId="0" xfId="0" applyAlignment="1">
      <alignment wrapText="1"/>
    </xf>
    <xf numFmtId="0" fontId="26" fillId="9" borderId="1" xfId="0" applyFont="1" applyFill="1" applyBorder="1" applyAlignment="1">
      <alignment horizontal="center" vertical="top" wrapText="1"/>
    </xf>
    <xf numFmtId="0" fontId="22" fillId="0" borderId="0" xfId="0" applyFont="1" applyAlignment="1">
      <alignment horizontal="center"/>
    </xf>
    <xf numFmtId="0" fontId="18" fillId="8" borderId="9" xfId="0" applyFont="1" applyFill="1" applyBorder="1" applyAlignment="1">
      <alignment horizontal="left" vertical="center" wrapText="1"/>
    </xf>
    <xf numFmtId="0" fontId="18" fillId="8" borderId="10" xfId="0" applyFont="1" applyFill="1" applyBorder="1" applyAlignment="1">
      <alignment horizontal="left" vertical="center" wrapText="1"/>
    </xf>
    <xf numFmtId="0" fontId="18" fillId="8" borderId="11" xfId="0" applyFont="1" applyFill="1" applyBorder="1" applyAlignment="1">
      <alignment horizontal="left" vertical="center" wrapText="1"/>
    </xf>
    <xf numFmtId="0" fontId="18" fillId="8" borderId="12" xfId="0" applyFont="1" applyFill="1" applyBorder="1" applyAlignment="1">
      <alignment horizontal="left" vertical="center" wrapText="1"/>
    </xf>
    <xf numFmtId="0" fontId="18" fillId="8" borderId="0" xfId="0" applyFont="1" applyFill="1" applyAlignment="1">
      <alignment horizontal="left" vertical="center" wrapText="1"/>
    </xf>
    <xf numFmtId="0" fontId="18" fillId="8" borderId="13"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15" xfId="0" applyFont="1" applyFill="1" applyBorder="1" applyAlignment="1">
      <alignment horizontal="left" vertical="center" wrapText="1"/>
    </xf>
    <xf numFmtId="0" fontId="18" fillId="8" borderId="16" xfId="0" applyFont="1" applyFill="1" applyBorder="1" applyAlignment="1">
      <alignment horizontal="left" vertical="center" wrapText="1"/>
    </xf>
    <xf numFmtId="0" fontId="19" fillId="2" borderId="20" xfId="0" applyFont="1" applyFill="1" applyBorder="1" applyAlignment="1">
      <alignment horizontal="left"/>
    </xf>
    <xf numFmtId="0" fontId="19" fillId="2" borderId="21" xfId="0" applyFont="1" applyFill="1" applyBorder="1" applyAlignment="1">
      <alignment horizontal="left"/>
    </xf>
    <xf numFmtId="0" fontId="19" fillId="2" borderId="8" xfId="0" applyFont="1" applyFill="1" applyBorder="1" applyAlignment="1">
      <alignment horizontal="left"/>
    </xf>
    <xf numFmtId="9" fontId="11" fillId="0" borderId="1" xfId="1" applyFont="1" applyFill="1" applyBorder="1" applyAlignment="1">
      <alignment horizontal="center" vertical="center" wrapText="1"/>
    </xf>
    <xf numFmtId="9" fontId="11" fillId="0" borderId="1" xfId="1" applyFont="1" applyFill="1" applyBorder="1" applyAlignment="1">
      <alignment horizontal="center" vertical="center"/>
    </xf>
    <xf numFmtId="0" fontId="5" fillId="4" borderId="1" xfId="0" applyFont="1" applyFill="1" applyBorder="1" applyAlignment="1">
      <alignment horizontal="center" vertical="center" textRotation="90"/>
    </xf>
    <xf numFmtId="0" fontId="5" fillId="3" borderId="0" xfId="0" applyFont="1" applyFill="1" applyAlignment="1">
      <alignment horizontal="right" vertical="center" textRotation="90"/>
    </xf>
  </cellXfs>
  <cellStyles count="3">
    <cellStyle name="Hyperlink" xfId="2" builtinId="8"/>
    <cellStyle name="Procent" xfId="1" builtinId="5"/>
    <cellStyle name="Standaard"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FC6039"/>
      <color rgb="FF004285"/>
      <color rgb="FFFF6600"/>
      <color rgb="FFCCECFF"/>
      <color rgb="FF99CCFF"/>
      <color rgb="FFFFFF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'Voor RvB Rapportage'!$D$1:$S$1</c:f>
              <c:strCache>
                <c:ptCount val="16"/>
                <c:pt idx="0">
                  <c:v>Stem van de Patient</c:v>
                </c:pt>
                <c:pt idx="1">
                  <c:v>KPI's en doelen</c:v>
                </c:pt>
                <c:pt idx="2">
                  <c:v>Capaciteitsmanagement</c:v>
                </c:pt>
                <c:pt idx="3">
                  <c:v>Dag- en weekstartborden</c:v>
                </c:pt>
                <c:pt idx="4">
                  <c:v>Dagstart-dialoog</c:v>
                </c:pt>
                <c:pt idx="5">
                  <c:v>Weekstart-dialoog</c:v>
                </c:pt>
                <c:pt idx="6">
                  <c:v>Stimuleren continue verbetering</c:v>
                </c:pt>
                <c:pt idx="7">
                  <c:v>Feedback geven</c:v>
                </c:pt>
                <c:pt idx="8">
                  <c:v>Probleem oplossen</c:v>
                </c:pt>
                <c:pt idx="9">
                  <c:v>Ambitie / teamvisie</c:v>
                </c:pt>
                <c:pt idx="10">
                  <c:v>Cascadering prestatie-dialoog</c:v>
                </c:pt>
                <c:pt idx="11">
                  <c:v>Cascade communicatie en informatie</c:v>
                </c:pt>
                <c:pt idx="12">
                  <c:v>Team-betrokkenheid</c:v>
                </c:pt>
                <c:pt idx="13">
                  <c:v>1-op-1 coaching</c:v>
                </c:pt>
                <c:pt idx="14">
                  <c:v>Gemba leidinggevende</c:v>
                </c:pt>
                <c:pt idx="15">
                  <c:v>Gemba senior management</c:v>
                </c:pt>
              </c:strCache>
            </c:strRef>
          </c:cat>
          <c:val>
            <c:numRef>
              <c:f>'Voor RvB Rapportage'!$D$20:$S$20</c:f>
              <c:numCache>
                <c:formatCode>0.0</c:formatCode>
                <c:ptCount val="16"/>
                <c:pt idx="0">
                  <c:v>1</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81B-4806-9D91-D1F892000E9C}"/>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80393171363881"/>
          <c:y val="0.13476983372629131"/>
          <c:w val="0.47603719335072769"/>
          <c:h val="0.75528265123214466"/>
        </c:manualLayout>
      </c:layout>
      <c:radarChart>
        <c:radarStyle val="marker"/>
        <c:varyColors val="0"/>
        <c:ser>
          <c:idx val="0"/>
          <c:order val="0"/>
          <c:spPr>
            <a:ln w="28575" cap="rnd">
              <a:solidFill>
                <a:srgbClr val="FC6039"/>
              </a:solidFill>
              <a:round/>
            </a:ln>
            <a:effectLst/>
          </c:spPr>
          <c:marker>
            <c:symbol val="none"/>
          </c:marker>
          <c:cat>
            <c:strRef>
              <c:f>(DHL!$C$4,DHL!$C$6:$C$16,DHL!$C$18:$C$21)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(DHL!$I$4,DHL!$I$6:$I$16,DHL!$I$18:$I$21)</c:f>
              <c:numCache>
                <c:formatCode>0.0</c:formatCode>
                <c:ptCount val="16"/>
                <c:pt idx="0">
                  <c:v>1</c:v>
                </c:pt>
                <c:pt idx="1">
                  <c:v>1</c:v>
                </c:pt>
              </c:numCache>
            </c:numRef>
          </c:val>
          <c:extLst>
            <c:ext xmlns:c16="http://schemas.microsoft.com/office/drawing/2014/chart" uri="{C3380CC4-5D6E-409C-BE32-E72D297353CC}">
              <c16:uniqueId val="{00000000-19B6-4DB2-8709-8ACDF6580413}"/>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('K&amp;V'!$C$4,'K&amp;V'!$C$6:$C$16,'K&amp;V'!$C$18:$C$21)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('K&amp;V'!$I$4,'K&amp;V'!$I$6:$I$16,'K&amp;V'!$I$18:$I$21)</c:f>
              <c:numCache>
                <c:formatCode>0.0</c:formatCode>
                <c:ptCount val="16"/>
                <c:pt idx="0">
                  <c:v>1</c:v>
                </c:pt>
                <c:pt idx="1">
                  <c:v>1</c:v>
                </c:pt>
              </c:numCache>
            </c:numRef>
          </c:val>
          <c:extLst>
            <c:ext xmlns:c16="http://schemas.microsoft.com/office/drawing/2014/chart" uri="{C3380CC4-5D6E-409C-BE32-E72D297353CC}">
              <c16:uniqueId val="{00000000-B6DC-4509-80B7-395BA6359F9D}"/>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(Julius!$C$4,Julius!$C$6:$C$16,Julius!$C$18:$C$21)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(Julius!$I$4,Julius!$I$6:$I$16,Julius!$I$18:$I$21)</c:f>
              <c:numCache>
                <c:formatCode>0.0</c:formatCode>
                <c:ptCount val="16"/>
                <c:pt idx="0">
                  <c:v>1</c:v>
                </c:pt>
                <c:pt idx="1">
                  <c:v>1</c:v>
                </c:pt>
              </c:numCache>
            </c:numRef>
          </c:val>
          <c:extLst>
            <c:ext xmlns:c16="http://schemas.microsoft.com/office/drawing/2014/chart" uri="{C3380CC4-5D6E-409C-BE32-E72D297353CC}">
              <c16:uniqueId val="{00000000-DA8F-42EF-A38A-59D51EA4D2F8}"/>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(Kinderen!$C$4,Kinderen!$C$6:$C$16,Kinderen!$C$18:$C$21)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(Kinderen!$I$4,Kinderen!$I$6:$I$16,Kinderen!$I$18:$I$21)</c:f>
              <c:numCache>
                <c:formatCode>0.0</c:formatCode>
                <c:ptCount val="16"/>
                <c:pt idx="0">
                  <c:v>1</c:v>
                </c:pt>
                <c:pt idx="1">
                  <c:v>1</c:v>
                </c:pt>
              </c:numCache>
            </c:numRef>
          </c:val>
          <c:extLst>
            <c:ext xmlns:c16="http://schemas.microsoft.com/office/drawing/2014/chart" uri="{C3380CC4-5D6E-409C-BE32-E72D297353CC}">
              <c16:uniqueId val="{00000000-5E34-47CD-8983-78583D01C24E}"/>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('P&amp;O'!$C$4,'P&amp;O'!$C$6:$C$16,'P&amp;O'!$C$18:$C$21)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('P&amp;O'!$I$4,'P&amp;O'!$I$6:$I$16,'P&amp;O'!$I$18:$I$21)</c:f>
              <c:numCache>
                <c:formatCode>0.0</c:formatCode>
                <c:ptCount val="16"/>
                <c:pt idx="0">
                  <c:v>1</c:v>
                </c:pt>
                <c:pt idx="1">
                  <c:v>1</c:v>
                </c:pt>
              </c:numCache>
            </c:numRef>
          </c:val>
          <c:extLst>
            <c:ext xmlns:c16="http://schemas.microsoft.com/office/drawing/2014/chart" uri="{C3380CC4-5D6E-409C-BE32-E72D297353CC}">
              <c16:uniqueId val="{00000000-043E-46CA-B501-948224D928A9}"/>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('V&amp;B'!$C$4,'V&amp;B'!$C$6:$C$16,'V&amp;B'!$C$18:$C$21)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('V&amp;B'!$I$4,'V&amp;B'!$I$6:$I$16,'V&amp;B'!$I$18:$I$21)</c:f>
              <c:numCache>
                <c:formatCode>0.0</c:formatCode>
                <c:ptCount val="16"/>
                <c:pt idx="0">
                  <c:v>1</c:v>
                </c:pt>
                <c:pt idx="1">
                  <c:v>1</c:v>
                </c:pt>
              </c:numCache>
            </c:numRef>
          </c:val>
          <c:extLst>
            <c:ext xmlns:c16="http://schemas.microsoft.com/office/drawing/2014/chart" uri="{C3380CC4-5D6E-409C-BE32-E72D297353CC}">
              <c16:uniqueId val="{00000000-0D6C-4E6F-9154-8A020DE30097}"/>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(OWC!$C$4,OWC!$C$6:$C$16,OWC!$C$18:$C$21)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(OWC!$I$4,OWC!$I$6:$I$16,OWC!$I$18:$I$21)</c:f>
              <c:numCache>
                <c:formatCode>0.0</c:formatCode>
                <c:ptCount val="16"/>
                <c:pt idx="0">
                  <c:v>1</c:v>
                </c:pt>
              </c:numCache>
            </c:numRef>
          </c:val>
          <c:extLst>
            <c:ext xmlns:c16="http://schemas.microsoft.com/office/drawing/2014/chart" uri="{C3380CC4-5D6E-409C-BE32-E72D297353CC}">
              <c16:uniqueId val="{00000000-2262-4DD9-9CA7-A25FB8AE1A34}"/>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(DLAB!$C$4,DLAB!$C$6:$C$16,DLAB!$C$18:$C$21)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(DLAB!$I$4,DLAB!$I$6:$I$16,DLAB!$I$18:$I$21)</c:f>
              <c:numCache>
                <c:formatCode>0.0</c:formatCode>
                <c:ptCount val="16"/>
                <c:pt idx="0">
                  <c:v>1</c:v>
                </c:pt>
              </c:numCache>
            </c:numRef>
          </c:val>
          <c:extLst>
            <c:ext xmlns:c16="http://schemas.microsoft.com/office/drawing/2014/chart" uri="{C3380CC4-5D6E-409C-BE32-E72D297353CC}">
              <c16:uniqueId val="{00000000-CD48-4F00-9485-3EE47055CF0F}"/>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(DVF!$C$4,DVF!$C$6:$C$16,DVF!$C$18:$C$21)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(DVF!$I$4,DVF!$I$6:$I$16,DVF!$I$18:$I$21)</c:f>
              <c:numCache>
                <c:formatCode>0.0</c:formatCode>
                <c:ptCount val="16"/>
                <c:pt idx="0">
                  <c:v>1</c:v>
                </c:pt>
                <c:pt idx="1">
                  <c:v>1</c:v>
                </c:pt>
              </c:numCache>
            </c:numRef>
          </c:val>
          <c:extLst>
            <c:ext xmlns:c16="http://schemas.microsoft.com/office/drawing/2014/chart" uri="{C3380CC4-5D6E-409C-BE32-E72D297353CC}">
              <c16:uniqueId val="{00000000-DB7F-4302-8410-7F1E1972C72F}"/>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(DLAB!$C$4,DLAB!$C$6:$C$16,DLAB!$C$18:$C$21)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(DLAB!$I$4,DLAB!$I$6:$I$16,DLAB!$I$18:$I$21)</c:f>
              <c:numCache>
                <c:formatCode>0.0</c:formatCode>
                <c:ptCount val="16"/>
                <c:pt idx="0">
                  <c:v>1</c:v>
                </c:pt>
              </c:numCache>
            </c:numRef>
          </c:val>
          <c:extLst>
            <c:ext xmlns:c16="http://schemas.microsoft.com/office/drawing/2014/chart" uri="{C3380CC4-5D6E-409C-BE32-E72D297353CC}">
              <c16:uniqueId val="{00000000-3596-42A8-94C4-043D0994ABD3}"/>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'Voor RvB Rapportage'!$D$1:$S$1</c:f>
              <c:strCache>
                <c:ptCount val="16"/>
                <c:pt idx="0">
                  <c:v>Stem van de Patient</c:v>
                </c:pt>
                <c:pt idx="1">
                  <c:v>KPI's en doelen</c:v>
                </c:pt>
                <c:pt idx="2">
                  <c:v>Capaciteitsmanagement</c:v>
                </c:pt>
                <c:pt idx="3">
                  <c:v>Dag- en weekstartborden</c:v>
                </c:pt>
                <c:pt idx="4">
                  <c:v>Dagstart-dialoog</c:v>
                </c:pt>
                <c:pt idx="5">
                  <c:v>Weekstart-dialoog</c:v>
                </c:pt>
                <c:pt idx="6">
                  <c:v>Stimuleren continue verbetering</c:v>
                </c:pt>
                <c:pt idx="7">
                  <c:v>Feedback geven</c:v>
                </c:pt>
                <c:pt idx="8">
                  <c:v>Probleem oplossen</c:v>
                </c:pt>
                <c:pt idx="9">
                  <c:v>Ambitie / teamvisie</c:v>
                </c:pt>
                <c:pt idx="10">
                  <c:v>Cascadering prestatie-dialoog</c:v>
                </c:pt>
                <c:pt idx="11">
                  <c:v>Cascade communicatie en informatie</c:v>
                </c:pt>
                <c:pt idx="12">
                  <c:v>Team-betrokkenheid</c:v>
                </c:pt>
                <c:pt idx="13">
                  <c:v>1-op-1 coaching</c:v>
                </c:pt>
                <c:pt idx="14">
                  <c:v>Gemba leidinggevende</c:v>
                </c:pt>
                <c:pt idx="15">
                  <c:v>Gemba senior management</c:v>
                </c:pt>
              </c:strCache>
            </c:strRef>
          </c:cat>
          <c:val>
            <c:numRef>
              <c:f>'Voor RvB Rapportage'!$D$20:$S$20</c:f>
              <c:numCache>
                <c:formatCode>0.0</c:formatCode>
                <c:ptCount val="16"/>
                <c:pt idx="0">
                  <c:v>1</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7645-445E-9A71-3B914AC96098}"/>
            </c:ext>
          </c:extLst>
        </c:ser>
        <c:dLbls>
          <c:showLegendKey val="0"/>
          <c:showVal val="1"/>
          <c:showCatName val="0"/>
          <c:showSerName val="0"/>
          <c:showPercent val="0"/>
          <c:showBubbleSize val="0"/>
        </c:dLbls>
        <c:axId val="130145287"/>
        <c:axId val="130151431"/>
      </c:radarChart>
      <c:catAx>
        <c:axId val="130145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30151431"/>
        <c:crosses val="autoZero"/>
        <c:auto val="1"/>
        <c:lblAlgn val="ctr"/>
        <c:lblOffset val="100"/>
        <c:noMultiLvlLbl val="0"/>
      </c:catAx>
      <c:valAx>
        <c:axId val="1301514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3014528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41474480375892"/>
          <c:y val="0.11471734998002907"/>
          <c:w val="0.48759827405589684"/>
          <c:h val="0.77305779008637054"/>
        </c:manualLayout>
      </c:layout>
      <c:radarChart>
        <c:radarStyle val="marker"/>
        <c:varyColors val="0"/>
        <c:ser>
          <c:idx val="0"/>
          <c:order val="0"/>
          <c:spPr>
            <a:ln w="28575" cap="rnd">
              <a:solidFill>
                <a:srgbClr val="FC6039"/>
              </a:solidFill>
              <a:round/>
            </a:ln>
            <a:effectLst/>
          </c:spPr>
          <c:marker>
            <c:symbol val="none"/>
          </c:marker>
          <c:cat>
            <c:strRef>
              <c:f>('B&amp;O'!$C$4,'B&amp;O'!$C$6:$C$16,'B&amp;O'!$C$18:$C$21)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('B&amp;O'!$I$4,'B&amp;O'!$I$6:$I$16,'B&amp;O'!$I$18:$I$21)</c:f>
              <c:numCache>
                <c:formatCode>0.0</c:formatCode>
                <c:ptCount val="16"/>
                <c:pt idx="0">
                  <c:v>1</c:v>
                </c:pt>
                <c:pt idx="1">
                  <c:v>1</c:v>
                </c:pt>
              </c:numCache>
            </c:numRef>
          </c:val>
          <c:extLst>
            <c:ext xmlns:c16="http://schemas.microsoft.com/office/drawing/2014/chart" uri="{C3380CC4-5D6E-409C-BE32-E72D297353CC}">
              <c16:uniqueId val="{00000000-15E5-4EFF-BB7B-E08FFA41DC02}"/>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(DHS!$C$4,DHS!$C$6:$C$16,DHS!$C$18:$C$21)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(DHS!$I$4,DHS!$I$6:$I$16,DHS!$I$18:$I$21)</c:f>
              <c:numCache>
                <c:formatCode>0.0</c:formatCode>
                <c:ptCount val="16"/>
                <c:pt idx="0">
                  <c:v>1</c:v>
                </c:pt>
                <c:pt idx="1">
                  <c:v>1</c:v>
                </c:pt>
              </c:numCache>
            </c:numRef>
          </c:val>
          <c:extLst>
            <c:ext xmlns:c16="http://schemas.microsoft.com/office/drawing/2014/chart" uri="{C3380CC4-5D6E-409C-BE32-E72D297353CC}">
              <c16:uniqueId val="{00000000-561B-42AF-B924-3C98AD44853E}"/>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11619881917814"/>
          <c:y val="0.13977061397611928"/>
          <c:w val="0.46885009261955357"/>
          <c:h val="0.71298051681042141"/>
        </c:manualLayout>
      </c:layout>
      <c:radarChart>
        <c:radarStyle val="marker"/>
        <c:varyColors val="0"/>
        <c:ser>
          <c:idx val="0"/>
          <c:order val="0"/>
          <c:spPr>
            <a:ln w="28575" cap="rnd">
              <a:solidFill>
                <a:srgbClr val="FC6039"/>
              </a:solidFill>
              <a:round/>
            </a:ln>
            <a:effectLst/>
          </c:spPr>
          <c:marker>
            <c:symbol val="none"/>
          </c:marker>
          <c:cat>
            <c:strRef>
              <c:f>(DIF!$C$4,DIF!$C$6:$C$16,DIF!$C$18:$C$21)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(DIF!$I$4,DIF!$I$6:$I$16,DIF!$I$18:$I$21)</c:f>
              <c:numCache>
                <c:formatCode>0.0</c:formatCode>
                <c:ptCount val="16"/>
                <c:pt idx="0">
                  <c:v>1</c:v>
                </c:pt>
                <c:pt idx="1">
                  <c:v>1</c:v>
                </c:pt>
              </c:numCache>
            </c:numRef>
          </c:val>
          <c:extLst>
            <c:ext xmlns:c16="http://schemas.microsoft.com/office/drawing/2014/chart" uri="{C3380CC4-5D6E-409C-BE32-E72D297353CC}">
              <c16:uniqueId val="{00000000-AD26-4AFD-8F07-36D67ACF09C7}"/>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(DIGD!$C$4,DIGD!$C$6:$C$16,DIGD!$C$18:$C$21)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(DIGD!$I$4,DIGD!$I$6:$I$16,DIGD!$I$18:$I$21)</c:f>
              <c:numCache>
                <c:formatCode>0.0</c:formatCode>
                <c:ptCount val="16"/>
                <c:pt idx="0">
                  <c:v>1</c:v>
                </c:pt>
                <c:pt idx="1">
                  <c:v>1</c:v>
                </c:pt>
              </c:numCache>
            </c:numRef>
          </c:val>
          <c:extLst>
            <c:ext xmlns:c16="http://schemas.microsoft.com/office/drawing/2014/chart" uri="{C3380CC4-5D6E-409C-BE32-E72D297353CC}">
              <c16:uniqueId val="{00000000-E0A6-48D3-8660-369B0E8416B7}"/>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(DIT!$C$4,DIT!$C$6:$C$16,DIT!$C$18:$C$21)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(DIT!$I$4,DIT!$I$6:$I$16,DIT!$I$18:$I$21)</c:f>
              <c:numCache>
                <c:formatCode>0.0</c:formatCode>
                <c:ptCount val="16"/>
                <c:pt idx="0">
                  <c:v>1</c:v>
                </c:pt>
                <c:pt idx="1">
                  <c:v>1</c:v>
                </c:pt>
              </c:numCache>
            </c:numRef>
          </c:val>
          <c:extLst>
            <c:ext xmlns:c16="http://schemas.microsoft.com/office/drawing/2014/chart" uri="{C3380CC4-5D6E-409C-BE32-E72D297353CC}">
              <c16:uniqueId val="{00000000-C6C8-4D90-BF04-D55386344F92}"/>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13379726723784"/>
          <c:y val="0.13858932060604121"/>
          <c:w val="0.45926219557388248"/>
          <c:h val="0.76350171369999043"/>
        </c:manualLayout>
      </c:layout>
      <c:radarChart>
        <c:radarStyle val="marker"/>
        <c:varyColors val="0"/>
        <c:ser>
          <c:idx val="0"/>
          <c:order val="0"/>
          <c:spPr>
            <a:ln w="28575" cap="rnd">
              <a:solidFill>
                <a:srgbClr val="FC6039"/>
              </a:solidFill>
              <a:round/>
            </a:ln>
            <a:effectLst/>
          </c:spPr>
          <c:marker>
            <c:symbol val="none"/>
          </c:marker>
          <c:cat>
            <c:strRef>
              <c:f>(Hersenen!$C$4,Hersenen!$C$6:$C$16,Hersenen!$C$18:$C$21)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(Hersenen!$I$4,Hersenen!$I$6:$I$16,Hersenen!$I$18:$I$21)</c:f>
              <c:numCache>
                <c:formatCode>0.0</c:formatCode>
                <c:ptCount val="16"/>
                <c:pt idx="0">
                  <c:v>1</c:v>
                </c:pt>
                <c:pt idx="1">
                  <c:v>1</c:v>
                </c:pt>
              </c:numCache>
            </c:numRef>
          </c:val>
          <c:extLst>
            <c:ext xmlns:c16="http://schemas.microsoft.com/office/drawing/2014/chart" uri="{C3380CC4-5D6E-409C-BE32-E72D297353CC}">
              <c16:uniqueId val="{00000000-DF55-4584-91D0-135F01B423CC}"/>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C6039"/>
              </a:solidFill>
              <a:round/>
            </a:ln>
            <a:effectLst/>
          </c:spPr>
          <c:marker>
            <c:symbol val="none"/>
          </c:marker>
          <c:cat>
            <c:strRef>
              <c:f>(FB!$C$4,FB!$C$6:$C$16,FB!$C$18:$C$21)</c:f>
              <c:strCache>
                <c:ptCount val="16"/>
                <c:pt idx="0">
                  <c:v>Stem van de 
Patiënt/Klant</c:v>
                </c:pt>
                <c:pt idx="1">
                  <c:v>KPI's en doelen</c:v>
                </c:pt>
                <c:pt idx="2">
                  <c:v>Capaciteitsmanagement</c:v>
                </c:pt>
                <c:pt idx="3">
                  <c:v>(digitale) Dag- en weekstartborden</c:v>
                </c:pt>
                <c:pt idx="4">
                  <c:v>Dagstartdialoog</c:v>
                </c:pt>
                <c:pt idx="5">
                  <c:v>Weekstartdialoog</c:v>
                </c:pt>
                <c:pt idx="6">
                  <c:v>Stimuleren continue verbetering </c:v>
                </c:pt>
                <c:pt idx="7">
                  <c:v>Feedback geven</c:v>
                </c:pt>
                <c:pt idx="8">
                  <c:v>Probleem oplossen </c:v>
                </c:pt>
                <c:pt idx="9">
                  <c:v>Ambitie / teamvisie</c:v>
                </c:pt>
                <c:pt idx="10">
                  <c:v>Cascadering prestatiedialoog</c:v>
                </c:pt>
                <c:pt idx="11">
                  <c:v>Cascade communicatie
en informatie</c:v>
                </c:pt>
                <c:pt idx="12">
                  <c:v>Teambetrokkenheid</c:v>
                </c:pt>
                <c:pt idx="13">
                  <c:v>1-op-1 coaching</c:v>
                </c:pt>
                <c:pt idx="14">
                  <c:v>Gemba 
direct leidinggevende</c:v>
                </c:pt>
                <c:pt idx="15">
                  <c:v>Gemba 
senior management</c:v>
                </c:pt>
              </c:strCache>
            </c:strRef>
          </c:cat>
          <c:val>
            <c:numRef>
              <c:f>(FB!$I$4,FB!$I$6:$I$16,FB!$I$18:$I$21)</c:f>
              <c:numCache>
                <c:formatCode>0.0</c:formatCode>
                <c:ptCount val="16"/>
                <c:pt idx="0">
                  <c:v>1</c:v>
                </c:pt>
                <c:pt idx="1">
                  <c:v>1</c:v>
                </c:pt>
              </c:numCache>
            </c:numRef>
          </c:val>
          <c:extLst>
            <c:ext xmlns:c16="http://schemas.microsoft.com/office/drawing/2014/chart" uri="{C3380CC4-5D6E-409C-BE32-E72D297353CC}">
              <c16:uniqueId val="{00000000-23EE-4570-8150-D2049BE1D3B3}"/>
            </c:ext>
          </c:extLst>
        </c:ser>
        <c:dLbls>
          <c:showLegendKey val="0"/>
          <c:showVal val="0"/>
          <c:showCatName val="0"/>
          <c:showSerName val="0"/>
          <c:showPercent val="0"/>
          <c:showBubbleSize val="0"/>
        </c:dLbls>
        <c:axId val="568581216"/>
        <c:axId val="568582864"/>
      </c:radarChart>
      <c:catAx>
        <c:axId val="56858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rgbClr val="004285"/>
                </a:solidFill>
                <a:latin typeface="+mn-lt"/>
                <a:ea typeface="+mn-ea"/>
                <a:cs typeface="+mn-cs"/>
              </a:defRPr>
            </a:pPr>
            <a:endParaRPr lang="nl-NL"/>
          </a:p>
        </c:txPr>
        <c:crossAx val="568582864"/>
        <c:crosses val="autoZero"/>
        <c:auto val="1"/>
        <c:lblAlgn val="ctr"/>
        <c:lblOffset val="100"/>
        <c:noMultiLvlLbl val="0"/>
      </c:catAx>
      <c:valAx>
        <c:axId val="568582864"/>
        <c:scaling>
          <c:orientation val="minMax"/>
          <c:max val="5"/>
        </c:scaling>
        <c:delete val="0"/>
        <c:axPos val="l"/>
        <c:majorGridlines>
          <c:spPr>
            <a:ln w="9525" cap="flat" cmpd="sng" algn="ctr">
              <a:solidFill>
                <a:schemeClr val="bg1">
                  <a:lumMod val="50000"/>
                </a:schemeClr>
              </a:solidFill>
              <a:prstDash val="solid"/>
              <a:round/>
            </a:ln>
            <a:effectLst/>
          </c:spPr>
        </c:majorGridlines>
        <c:numFmt formatCode="General" sourceLinked="0"/>
        <c:majorTickMark val="in"/>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nl-NL"/>
          </a:p>
        </c:txPr>
        <c:crossAx val="5685812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b="1">
          <a:solidFill>
            <a:srgbClr val="004285"/>
          </a:solidFill>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5" Type="http://schemas.openxmlformats.org/officeDocument/2006/relationships/chart" Target="../charts/chart2.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20</xdr:col>
      <xdr:colOff>114300</xdr:colOff>
      <xdr:row>0</xdr:row>
      <xdr:rowOff>393700</xdr:rowOff>
    </xdr:from>
    <xdr:to>
      <xdr:col>26</xdr:col>
      <xdr:colOff>31554</xdr:colOff>
      <xdr:row>29</xdr:row>
      <xdr:rowOff>1926</xdr:rowOff>
    </xdr:to>
    <xdr:grpSp>
      <xdr:nvGrpSpPr>
        <xdr:cNvPr id="2" name="Groep 1">
          <a:extLst>
            <a:ext uri="{FF2B5EF4-FFF2-40B4-BE49-F238E27FC236}">
              <a16:creationId xmlns:a16="http://schemas.microsoft.com/office/drawing/2014/main" id="{94963348-6AB7-4356-8417-3AC83823863E}"/>
            </a:ext>
          </a:extLst>
        </xdr:cNvPr>
        <xdr:cNvGrpSpPr/>
      </xdr:nvGrpSpPr>
      <xdr:grpSpPr>
        <a:xfrm>
          <a:off x="18592800" y="393700"/>
          <a:ext cx="3182968" cy="6942476"/>
          <a:chOff x="842033" y="1732840"/>
          <a:chExt cx="1999587" cy="3223296"/>
        </a:xfrm>
      </xdr:grpSpPr>
      <xdr:sp macro="" textlink="">
        <xdr:nvSpPr>
          <xdr:cNvPr id="3" name="Rechthoek 2">
            <a:extLst>
              <a:ext uri="{FF2B5EF4-FFF2-40B4-BE49-F238E27FC236}">
                <a16:creationId xmlns:a16="http://schemas.microsoft.com/office/drawing/2014/main" id="{DF158A79-88BF-465C-8E59-90957A1A117E}"/>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C1DFB476-5128-432A-A67F-550B9CD08BB9}"/>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A0EA4BC6-F4DB-48D5-84A6-47630AB9B6E3}"/>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CB03E737-1C19-4E28-9BCF-2634CF36444F}"/>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EC4438C7-CAE7-4274-A58D-A0A87641FFDD}"/>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9BDDDB0A-9B31-405F-A7C4-FDFC851D950D}"/>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82B10D8E-C474-4560-B128-E3DB9D92D6A4}"/>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F190A1DC-373B-4906-9D66-3B83F3F2721A}"/>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29353BB-E9D3-46E3-9059-332453F19845}"/>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365A93B-45CA-4057-9F29-968D22191F4B}"/>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900-000002000000}"/>
            </a:ext>
          </a:extLst>
        </xdr:cNvPr>
        <xdr:cNvGrpSpPr/>
      </xdr:nvGrpSpPr>
      <xdr:grpSpPr>
        <a:xfrm>
          <a:off x="20080430" y="1879022"/>
          <a:ext cx="3435154" cy="4734792"/>
          <a:chOff x="842033" y="1732840"/>
          <a:chExt cx="1999587" cy="3223296"/>
        </a:xfrm>
      </xdr:grpSpPr>
      <xdr:sp macro="" textlink="">
        <xdr:nvSpPr>
          <xdr:cNvPr id="3" name="Rechthoek 2">
            <a:extLst>
              <a:ext uri="{FF2B5EF4-FFF2-40B4-BE49-F238E27FC236}">
                <a16:creationId xmlns:a16="http://schemas.microsoft.com/office/drawing/2014/main" id="{00000000-0008-0000-09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9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9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9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9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9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9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9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9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9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900-00000E000000}"/>
            </a:ext>
          </a:extLst>
        </xdr:cNvPr>
        <xdr:cNvGrpSpPr>
          <a:grpSpLocks noChangeAspect="1"/>
        </xdr:cNvGrpSpPr>
      </xdr:nvGrpSpPr>
      <xdr:grpSpPr bwMode="auto">
        <a:xfrm>
          <a:off x="5868309" y="852989"/>
          <a:ext cx="174933" cy="174624"/>
          <a:chOff x="1600" y="1600"/>
          <a:chExt cx="160" cy="160"/>
        </a:xfrm>
      </xdr:grpSpPr>
      <xdr:sp macro="" textlink="">
        <xdr:nvSpPr>
          <xdr:cNvPr id="15" name="Oval 48">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9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900-000011000000}"/>
            </a:ext>
          </a:extLst>
        </xdr:cNvPr>
        <xdr:cNvGrpSpPr/>
      </xdr:nvGrpSpPr>
      <xdr:grpSpPr>
        <a:xfrm>
          <a:off x="7568562" y="852989"/>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9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900-000014000000}"/>
            </a:ext>
          </a:extLst>
        </xdr:cNvPr>
        <xdr:cNvGrpSpPr>
          <a:grpSpLocks noChangeAspect="1"/>
        </xdr:cNvGrpSpPr>
      </xdr:nvGrpSpPr>
      <xdr:grpSpPr bwMode="auto">
        <a:xfrm>
          <a:off x="9264733" y="852989"/>
          <a:ext cx="174933" cy="174624"/>
          <a:chOff x="1600" y="1600"/>
          <a:chExt cx="160" cy="160"/>
        </a:xfrm>
      </xdr:grpSpPr>
      <xdr:sp macro="" textlink="">
        <xdr:nvSpPr>
          <xdr:cNvPr id="21" name="Oval 44">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9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900-000017000000}"/>
            </a:ext>
          </a:extLst>
        </xdr:cNvPr>
        <xdr:cNvGrpSpPr>
          <a:grpSpLocks noChangeAspect="1"/>
        </xdr:cNvGrpSpPr>
      </xdr:nvGrpSpPr>
      <xdr:grpSpPr bwMode="auto">
        <a:xfrm>
          <a:off x="10941852" y="852989"/>
          <a:ext cx="174933" cy="174624"/>
          <a:chOff x="1600" y="1600"/>
          <a:chExt cx="160" cy="160"/>
        </a:xfrm>
      </xdr:grpSpPr>
      <xdr:sp macro="" textlink="">
        <xdr:nvSpPr>
          <xdr:cNvPr id="24" name="Oval 42">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9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9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900-00001B000000}"/>
            </a:ext>
          </a:extLst>
        </xdr:cNvPr>
        <xdr:cNvGrpSpPr>
          <a:grpSpLocks noChangeAspect="1"/>
        </xdr:cNvGrpSpPr>
      </xdr:nvGrpSpPr>
      <xdr:grpSpPr bwMode="auto">
        <a:xfrm>
          <a:off x="5865134" y="846639"/>
          <a:ext cx="190808" cy="180974"/>
          <a:chOff x="1600" y="1600"/>
          <a:chExt cx="160" cy="160"/>
        </a:xfrm>
      </xdr:grpSpPr>
      <xdr:sp macro="" textlink="">
        <xdr:nvSpPr>
          <xdr:cNvPr id="28" name="Oval 48">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9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900-00001E000000}"/>
            </a:ext>
          </a:extLst>
        </xdr:cNvPr>
        <xdr:cNvGrpSpPr/>
      </xdr:nvGrpSpPr>
      <xdr:grpSpPr>
        <a:xfrm>
          <a:off x="7568562" y="852989"/>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9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900-000021000000}"/>
            </a:ext>
          </a:extLst>
        </xdr:cNvPr>
        <xdr:cNvGrpSpPr>
          <a:grpSpLocks noChangeAspect="1"/>
        </xdr:cNvGrpSpPr>
      </xdr:nvGrpSpPr>
      <xdr:grpSpPr bwMode="auto">
        <a:xfrm>
          <a:off x="9264733" y="852989"/>
          <a:ext cx="174933" cy="174624"/>
          <a:chOff x="1600" y="1600"/>
          <a:chExt cx="160" cy="160"/>
        </a:xfrm>
      </xdr:grpSpPr>
      <xdr:sp macro="" textlink="">
        <xdr:nvSpPr>
          <xdr:cNvPr id="34" name="Oval 44">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9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900-000024000000}"/>
            </a:ext>
          </a:extLst>
        </xdr:cNvPr>
        <xdr:cNvGrpSpPr>
          <a:grpSpLocks noChangeAspect="1"/>
        </xdr:cNvGrpSpPr>
      </xdr:nvGrpSpPr>
      <xdr:grpSpPr bwMode="auto">
        <a:xfrm>
          <a:off x="10941852" y="852989"/>
          <a:ext cx="174933" cy="174624"/>
          <a:chOff x="1600" y="1600"/>
          <a:chExt cx="160" cy="160"/>
        </a:xfrm>
      </xdr:grpSpPr>
      <xdr:sp macro="" textlink="">
        <xdr:nvSpPr>
          <xdr:cNvPr id="37" name="Oval 42">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9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900-000027000000}"/>
            </a:ext>
          </a:extLst>
        </xdr:cNvPr>
        <xdr:cNvGrpSpPr>
          <a:grpSpLocks noChangeAspect="1"/>
        </xdr:cNvGrpSpPr>
      </xdr:nvGrpSpPr>
      <xdr:grpSpPr bwMode="auto">
        <a:xfrm>
          <a:off x="6135009" y="13178339"/>
          <a:ext cx="0" cy="937894"/>
          <a:chOff x="1600" y="1600"/>
          <a:chExt cx="160" cy="160"/>
        </a:xfrm>
      </xdr:grpSpPr>
      <xdr:sp macro="" textlink="">
        <xdr:nvSpPr>
          <xdr:cNvPr id="40" name="Oval 48">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9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900-00002A000000}"/>
            </a:ext>
          </a:extLst>
        </xdr:cNvPr>
        <xdr:cNvGrpSpPr>
          <a:grpSpLocks noChangeAspect="1"/>
        </xdr:cNvGrpSpPr>
      </xdr:nvGrpSpPr>
      <xdr:grpSpPr bwMode="auto">
        <a:xfrm>
          <a:off x="9525083" y="13178339"/>
          <a:ext cx="0" cy="937894"/>
          <a:chOff x="1600" y="1600"/>
          <a:chExt cx="160" cy="160"/>
        </a:xfrm>
      </xdr:grpSpPr>
      <xdr:sp macro="" textlink="">
        <xdr:nvSpPr>
          <xdr:cNvPr id="43" name="Oval 44">
            <a:extLst>
              <a:ext uri="{FF2B5EF4-FFF2-40B4-BE49-F238E27FC236}">
                <a16:creationId xmlns:a16="http://schemas.microsoft.com/office/drawing/2014/main" id="{00000000-0008-0000-09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9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900-00002D000000}"/>
            </a:ext>
          </a:extLst>
        </xdr:cNvPr>
        <xdr:cNvGrpSpPr>
          <a:grpSpLocks noChangeAspect="1"/>
        </xdr:cNvGrpSpPr>
      </xdr:nvGrpSpPr>
      <xdr:grpSpPr bwMode="auto">
        <a:xfrm>
          <a:off x="6135009" y="13178339"/>
          <a:ext cx="0" cy="937894"/>
          <a:chOff x="1600" y="1600"/>
          <a:chExt cx="160" cy="160"/>
        </a:xfrm>
      </xdr:grpSpPr>
      <xdr:sp macro="" textlink="">
        <xdr:nvSpPr>
          <xdr:cNvPr id="46" name="Oval 48">
            <a:extLst>
              <a:ext uri="{FF2B5EF4-FFF2-40B4-BE49-F238E27FC236}">
                <a16:creationId xmlns:a16="http://schemas.microsoft.com/office/drawing/2014/main" id="{00000000-0008-0000-09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9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900-000030000000}"/>
            </a:ext>
          </a:extLst>
        </xdr:cNvPr>
        <xdr:cNvGrpSpPr>
          <a:grpSpLocks noChangeAspect="1"/>
        </xdr:cNvGrpSpPr>
      </xdr:nvGrpSpPr>
      <xdr:grpSpPr bwMode="auto">
        <a:xfrm>
          <a:off x="9525083" y="13178339"/>
          <a:ext cx="0" cy="937894"/>
          <a:chOff x="1600" y="1600"/>
          <a:chExt cx="160" cy="160"/>
        </a:xfrm>
      </xdr:grpSpPr>
      <xdr:sp macro="" textlink="">
        <xdr:nvSpPr>
          <xdr:cNvPr id="49" name="Oval 44">
            <a:extLst>
              <a:ext uri="{FF2B5EF4-FFF2-40B4-BE49-F238E27FC236}">
                <a16:creationId xmlns:a16="http://schemas.microsoft.com/office/drawing/2014/main" id="{00000000-0008-0000-09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9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1600200</xdr:colOff>
      <xdr:row>8</xdr:row>
      <xdr:rowOff>135099</xdr:rowOff>
    </xdr:from>
    <xdr:to>
      <xdr:col>22</xdr:col>
      <xdr:colOff>190500</xdr:colOff>
      <xdr:row>14</xdr:row>
      <xdr:rowOff>185357</xdr:rowOff>
    </xdr:to>
    <xdr:grpSp>
      <xdr:nvGrpSpPr>
        <xdr:cNvPr id="52" name="Groep 51">
          <a:extLst>
            <a:ext uri="{FF2B5EF4-FFF2-40B4-BE49-F238E27FC236}">
              <a16:creationId xmlns:a16="http://schemas.microsoft.com/office/drawing/2014/main" id="{00000000-0008-0000-0900-000034000000}"/>
            </a:ext>
          </a:extLst>
        </xdr:cNvPr>
        <xdr:cNvGrpSpPr/>
      </xdr:nvGrpSpPr>
      <xdr:grpSpPr>
        <a:xfrm>
          <a:off x="19488150" y="7069299"/>
          <a:ext cx="6286500" cy="7232108"/>
          <a:chOff x="19948072" y="6549045"/>
          <a:chExt cx="6871606" cy="6876062"/>
        </a:xfrm>
      </xdr:grpSpPr>
      <xdr:grpSp>
        <xdr:nvGrpSpPr>
          <xdr:cNvPr id="57" name="Groep 56">
            <a:extLst>
              <a:ext uri="{FF2B5EF4-FFF2-40B4-BE49-F238E27FC236}">
                <a16:creationId xmlns:a16="http://schemas.microsoft.com/office/drawing/2014/main" id="{00000000-0008-0000-09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9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9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9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9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clientData/>
  </xdr:twoCellAnchor>
  <xdr:twoCellAnchor>
    <xdr:from>
      <xdr:col>12</xdr:col>
      <xdr:colOff>888176</xdr:colOff>
      <xdr:row>9</xdr:row>
      <xdr:rowOff>114299</xdr:rowOff>
    </xdr:from>
    <xdr:to>
      <xdr:col>22</xdr:col>
      <xdr:colOff>865056</xdr:colOff>
      <xdr:row>13</xdr:row>
      <xdr:rowOff>139700</xdr:rowOff>
    </xdr:to>
    <xdr:graphicFrame macro="">
      <xdr:nvGraphicFramePr>
        <xdr:cNvPr id="53" name="Grafiek 52">
          <a:extLst>
            <a:ext uri="{FF2B5EF4-FFF2-40B4-BE49-F238E27FC236}">
              <a16:creationId xmlns:a16="http://schemas.microsoft.com/office/drawing/2014/main" id="{00000000-0008-0000-0900-000035000000}"/>
            </a:ext>
            <a:ext uri="{147F2762-F138-4A5C-976F-8EAC2B608ADB}">
              <a16:predDERef xmlns:a16="http://schemas.microsoft.com/office/drawing/2014/main" pred="{00000000-0008-0000-09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322839</xdr:colOff>
      <xdr:row>8</xdr:row>
      <xdr:rowOff>448716</xdr:rowOff>
    </xdr:from>
    <xdr:to>
      <xdr:col>18</xdr:col>
      <xdr:colOff>270654</xdr:colOff>
      <xdr:row>8</xdr:row>
      <xdr:rowOff>945131</xdr:rowOff>
    </xdr:to>
    <xdr:pic>
      <xdr:nvPicPr>
        <xdr:cNvPr id="54" name="Picture 46">
          <a:extLst>
            <a:ext uri="{FF2B5EF4-FFF2-40B4-BE49-F238E27FC236}">
              <a16:creationId xmlns:a16="http://schemas.microsoft.com/office/drawing/2014/main" id="{00000000-0008-0000-0900-000036000000}"/>
            </a:ext>
          </a:extLst>
        </xdr:cNvPr>
        <xdr:cNvPicPr preferRelativeResize="0">
          <a:picLocks/>
        </xdr:cNvPicPr>
      </xdr:nvPicPr>
      <xdr:blipFill>
        <a:blip xmlns:r="http://schemas.openxmlformats.org/officeDocument/2006/relationships" r:embed="rId2"/>
        <a:stretch>
          <a:fillRect/>
        </a:stretch>
      </xdr:blipFill>
      <xdr:spPr>
        <a:xfrm>
          <a:off x="23309839" y="7005091"/>
          <a:ext cx="582815" cy="496415"/>
        </a:xfrm>
        <a:prstGeom prst="rect">
          <a:avLst/>
        </a:prstGeom>
      </xdr:spPr>
    </xdr:pic>
    <xdr:clientData/>
  </xdr:twoCellAnchor>
  <xdr:twoCellAnchor>
    <xdr:from>
      <xdr:col>20</xdr:col>
      <xdr:colOff>126403</xdr:colOff>
      <xdr:row>13</xdr:row>
      <xdr:rowOff>40568</xdr:rowOff>
    </xdr:from>
    <xdr:to>
      <xdr:col>20</xdr:col>
      <xdr:colOff>709218</xdr:colOff>
      <xdr:row>13</xdr:row>
      <xdr:rowOff>536983</xdr:rowOff>
    </xdr:to>
    <xdr:pic>
      <xdr:nvPicPr>
        <xdr:cNvPr id="55" name="Picture 47">
          <a:extLst>
            <a:ext uri="{FF2B5EF4-FFF2-40B4-BE49-F238E27FC236}">
              <a16:creationId xmlns:a16="http://schemas.microsoft.com/office/drawing/2014/main" id="{00000000-0008-0000-0900-000037000000}"/>
            </a:ext>
          </a:extLst>
        </xdr:cNvPr>
        <xdr:cNvPicPr preferRelativeResize="0">
          <a:picLocks/>
        </xdr:cNvPicPr>
      </xdr:nvPicPr>
      <xdr:blipFill>
        <a:blip xmlns:r="http://schemas.openxmlformats.org/officeDocument/2006/relationships" r:embed="rId3"/>
        <a:stretch>
          <a:fillRect/>
        </a:stretch>
      </xdr:blipFill>
      <xdr:spPr>
        <a:xfrm>
          <a:off x="25018403" y="12184943"/>
          <a:ext cx="582815" cy="496415"/>
        </a:xfrm>
        <a:prstGeom prst="rect">
          <a:avLst/>
        </a:prstGeom>
      </xdr:spPr>
    </xdr:pic>
    <xdr:clientData/>
  </xdr:twoCellAnchor>
  <xdr:twoCellAnchor>
    <xdr:from>
      <xdr:col>13</xdr:col>
      <xdr:colOff>488272</xdr:colOff>
      <xdr:row>9</xdr:row>
      <xdr:rowOff>501042</xdr:rowOff>
    </xdr:from>
    <xdr:to>
      <xdr:col>14</xdr:col>
      <xdr:colOff>423387</xdr:colOff>
      <xdr:row>10</xdr:row>
      <xdr:rowOff>60832</xdr:rowOff>
    </xdr:to>
    <xdr:pic>
      <xdr:nvPicPr>
        <xdr:cNvPr id="56" name="Picture 48">
          <a:extLst>
            <a:ext uri="{FF2B5EF4-FFF2-40B4-BE49-F238E27FC236}">
              <a16:creationId xmlns:a16="http://schemas.microsoft.com/office/drawing/2014/main" id="{00000000-0008-0000-0900-000038000000}"/>
            </a:ext>
          </a:extLst>
        </xdr:cNvPr>
        <xdr:cNvPicPr preferRelativeResize="0">
          <a:picLocks/>
        </xdr:cNvPicPr>
      </xdr:nvPicPr>
      <xdr:blipFill>
        <a:blip xmlns:r="http://schemas.openxmlformats.org/officeDocument/2006/relationships" r:embed="rId1"/>
        <a:stretch>
          <a:fillRect/>
        </a:stretch>
      </xdr:blipFill>
      <xdr:spPr>
        <a:xfrm>
          <a:off x="20947972" y="8057542"/>
          <a:ext cx="582815" cy="4995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C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C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C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C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C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C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C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C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C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C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C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C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C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C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C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C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C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C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C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C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C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C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C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C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C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C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C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C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C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C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C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C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C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C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C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C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C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C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C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C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C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C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C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C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C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C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C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C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C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C00-000033000000}"/>
            </a:ext>
            <a:ext uri="{147F2762-F138-4A5C-976F-8EAC2B608ADB}">
              <a16:predDERef xmlns:a16="http://schemas.microsoft.com/office/drawing/2014/main" pred="{00000000-0008-0000-0C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0C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C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C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C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C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C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C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C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C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C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B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B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B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B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B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B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B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B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B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B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B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B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B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B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B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B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B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B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B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B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B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B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B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B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B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B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B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B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B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B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B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B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B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B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B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B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B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B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B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B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B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B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B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B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B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B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B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B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B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84" name="Groep 50">
          <a:extLst>
            <a:ext uri="{FF2B5EF4-FFF2-40B4-BE49-F238E27FC236}">
              <a16:creationId xmlns:a16="http://schemas.microsoft.com/office/drawing/2014/main" id="{00000000-0008-0000-0B00-000033000000}"/>
            </a:ext>
            <a:ext uri="{147F2762-F138-4A5C-976F-8EAC2B608ADB}">
              <a16:predDERef xmlns:a16="http://schemas.microsoft.com/office/drawing/2014/main" pred="{00000000-0008-0000-0B00-000030000000}"/>
            </a:ext>
          </a:extLst>
        </xdr:cNvPr>
        <xdr:cNvGrpSpPr/>
      </xdr:nvGrpSpPr>
      <xdr:grpSpPr>
        <a:xfrm>
          <a:off x="18767962" y="6775385"/>
          <a:ext cx="7678523" cy="7221222"/>
          <a:chOff x="19750149" y="6394384"/>
          <a:chExt cx="7421223" cy="7221223"/>
        </a:xfrm>
      </xdr:grpSpPr>
      <xdr:grpSp>
        <xdr:nvGrpSpPr>
          <xdr:cNvPr id="85" name="Groep 51">
            <a:extLst>
              <a:ext uri="{FF2B5EF4-FFF2-40B4-BE49-F238E27FC236}">
                <a16:creationId xmlns:a16="http://schemas.microsoft.com/office/drawing/2014/main" id="{00000000-0008-0000-0B00-000034000000}"/>
              </a:ext>
            </a:extLst>
          </xdr:cNvPr>
          <xdr:cNvGrpSpPr/>
        </xdr:nvGrpSpPr>
        <xdr:grpSpPr>
          <a:xfrm>
            <a:off x="19834456" y="6394384"/>
            <a:ext cx="7216543" cy="7221223"/>
            <a:chOff x="19948072" y="6549045"/>
            <a:chExt cx="6871606" cy="6876062"/>
          </a:xfrm>
        </xdr:grpSpPr>
        <xdr:grpSp>
          <xdr:nvGrpSpPr>
            <xdr:cNvPr id="86" name="Groep 56">
              <a:extLst>
                <a:ext uri="{FF2B5EF4-FFF2-40B4-BE49-F238E27FC236}">
                  <a16:creationId xmlns:a16="http://schemas.microsoft.com/office/drawing/2014/main" id="{00000000-0008-0000-0B00-000039000000}"/>
                </a:ext>
              </a:extLst>
            </xdr:cNvPr>
            <xdr:cNvGrpSpPr/>
          </xdr:nvGrpSpPr>
          <xdr:grpSpPr>
            <a:xfrm>
              <a:off x="19948072" y="6549045"/>
              <a:ext cx="6871606" cy="6876062"/>
              <a:chOff x="1150578" y="1770301"/>
              <a:chExt cx="5407293" cy="5412098"/>
            </a:xfrm>
          </xdr:grpSpPr>
          <xdr:sp macro="" textlink="">
            <xdr:nvSpPr>
              <xdr:cNvPr id="87" name="Cirkel 40">
                <a:extLst>
                  <a:ext uri="{FF2B5EF4-FFF2-40B4-BE49-F238E27FC236}">
                    <a16:creationId xmlns:a16="http://schemas.microsoft.com/office/drawing/2014/main" id="{00000000-0008-0000-0B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88" name="Cirkel 41">
                <a:extLst>
                  <a:ext uri="{FF2B5EF4-FFF2-40B4-BE49-F238E27FC236}">
                    <a16:creationId xmlns:a16="http://schemas.microsoft.com/office/drawing/2014/main" id="{00000000-0008-0000-0B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89" name="Cirkel 42">
                <a:extLst>
                  <a:ext uri="{FF2B5EF4-FFF2-40B4-BE49-F238E27FC236}">
                    <a16:creationId xmlns:a16="http://schemas.microsoft.com/office/drawing/2014/main" id="{00000000-0008-0000-0B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90" name="Ovaal 57">
              <a:extLst>
                <a:ext uri="{FF2B5EF4-FFF2-40B4-BE49-F238E27FC236}">
                  <a16:creationId xmlns:a16="http://schemas.microsoft.com/office/drawing/2014/main" id="{00000000-0008-0000-0B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91" name="Grafiek 52">
            <a:extLst>
              <a:ext uri="{FF2B5EF4-FFF2-40B4-BE49-F238E27FC236}">
                <a16:creationId xmlns:a16="http://schemas.microsoft.com/office/drawing/2014/main" id="{00000000-0008-0000-0B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92" name="Picture 46">
            <a:extLst>
              <a:ext uri="{FF2B5EF4-FFF2-40B4-BE49-F238E27FC236}">
                <a16:creationId xmlns:a16="http://schemas.microsoft.com/office/drawing/2014/main" id="{00000000-0008-0000-0B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93" name="Picture 47">
            <a:extLst>
              <a:ext uri="{FF2B5EF4-FFF2-40B4-BE49-F238E27FC236}">
                <a16:creationId xmlns:a16="http://schemas.microsoft.com/office/drawing/2014/main" id="{00000000-0008-0000-0B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94" name="Picture 48">
            <a:extLst>
              <a:ext uri="{FF2B5EF4-FFF2-40B4-BE49-F238E27FC236}">
                <a16:creationId xmlns:a16="http://schemas.microsoft.com/office/drawing/2014/main" id="{00000000-0008-0000-0B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D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D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D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D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D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D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D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D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D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D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D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D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D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D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D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D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D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D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D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D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D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D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D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D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D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D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D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D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D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D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D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D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D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D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D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D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D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D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D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D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D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D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D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D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D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D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D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D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D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D00-000033000000}"/>
            </a:ext>
            <a:ext uri="{147F2762-F138-4A5C-976F-8EAC2B608ADB}">
              <a16:predDERef xmlns:a16="http://schemas.microsoft.com/office/drawing/2014/main" pred="{00000000-0008-0000-0D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0D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D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D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D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D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D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D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D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D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D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F00-000002000000}"/>
            </a:ext>
          </a:extLst>
        </xdr:cNvPr>
        <xdr:cNvGrpSpPr/>
      </xdr:nvGrpSpPr>
      <xdr:grpSpPr>
        <a:xfrm>
          <a:off x="20048680" y="1879022"/>
          <a:ext cx="3397054" cy="4722092"/>
          <a:chOff x="842033" y="1732840"/>
          <a:chExt cx="1999587" cy="3223296"/>
        </a:xfrm>
      </xdr:grpSpPr>
      <xdr:sp macro="" textlink="">
        <xdr:nvSpPr>
          <xdr:cNvPr id="3" name="Rechthoek 2">
            <a:extLst>
              <a:ext uri="{FF2B5EF4-FFF2-40B4-BE49-F238E27FC236}">
                <a16:creationId xmlns:a16="http://schemas.microsoft.com/office/drawing/2014/main" id="{00000000-0008-0000-0F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F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F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F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F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F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F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F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F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F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F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F00-00000E000000}"/>
            </a:ext>
          </a:extLst>
        </xdr:cNvPr>
        <xdr:cNvGrpSpPr>
          <a:grpSpLocks noChangeAspect="1"/>
        </xdr:cNvGrpSpPr>
      </xdr:nvGrpSpPr>
      <xdr:grpSpPr bwMode="auto">
        <a:xfrm>
          <a:off x="5842909" y="849814"/>
          <a:ext cx="174933" cy="174624"/>
          <a:chOff x="1600" y="1600"/>
          <a:chExt cx="160" cy="160"/>
        </a:xfrm>
      </xdr:grpSpPr>
      <xdr:sp macro="" textlink="">
        <xdr:nvSpPr>
          <xdr:cNvPr id="15" name="Oval 48">
            <a:extLst>
              <a:ext uri="{FF2B5EF4-FFF2-40B4-BE49-F238E27FC236}">
                <a16:creationId xmlns:a16="http://schemas.microsoft.com/office/drawing/2014/main" id="{00000000-0008-0000-0F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F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F00-000011000000}"/>
            </a:ext>
          </a:extLst>
        </xdr:cNvPr>
        <xdr:cNvGrpSpPr/>
      </xdr:nvGrpSpPr>
      <xdr:grpSpPr>
        <a:xfrm>
          <a:off x="7546337" y="849814"/>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F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F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F00-000014000000}"/>
            </a:ext>
          </a:extLst>
        </xdr:cNvPr>
        <xdr:cNvGrpSpPr>
          <a:grpSpLocks noChangeAspect="1"/>
        </xdr:cNvGrpSpPr>
      </xdr:nvGrpSpPr>
      <xdr:grpSpPr bwMode="auto">
        <a:xfrm>
          <a:off x="9245683" y="849814"/>
          <a:ext cx="174933" cy="174624"/>
          <a:chOff x="1600" y="1600"/>
          <a:chExt cx="160" cy="160"/>
        </a:xfrm>
      </xdr:grpSpPr>
      <xdr:sp macro="" textlink="">
        <xdr:nvSpPr>
          <xdr:cNvPr id="21" name="Oval 44">
            <a:extLst>
              <a:ext uri="{FF2B5EF4-FFF2-40B4-BE49-F238E27FC236}">
                <a16:creationId xmlns:a16="http://schemas.microsoft.com/office/drawing/2014/main" id="{00000000-0008-0000-0F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F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F00-000017000000}"/>
            </a:ext>
          </a:extLst>
        </xdr:cNvPr>
        <xdr:cNvGrpSpPr>
          <a:grpSpLocks noChangeAspect="1"/>
        </xdr:cNvGrpSpPr>
      </xdr:nvGrpSpPr>
      <xdr:grpSpPr bwMode="auto">
        <a:xfrm>
          <a:off x="10925977" y="849814"/>
          <a:ext cx="174933" cy="174624"/>
          <a:chOff x="1600" y="1600"/>
          <a:chExt cx="160" cy="160"/>
        </a:xfrm>
      </xdr:grpSpPr>
      <xdr:sp macro="" textlink="">
        <xdr:nvSpPr>
          <xdr:cNvPr id="24" name="Oval 42">
            <a:extLst>
              <a:ext uri="{FF2B5EF4-FFF2-40B4-BE49-F238E27FC236}">
                <a16:creationId xmlns:a16="http://schemas.microsoft.com/office/drawing/2014/main" id="{00000000-0008-0000-0F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F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F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F00-00001B000000}"/>
            </a:ext>
          </a:extLst>
        </xdr:cNvPr>
        <xdr:cNvGrpSpPr>
          <a:grpSpLocks noChangeAspect="1"/>
        </xdr:cNvGrpSpPr>
      </xdr:nvGrpSpPr>
      <xdr:grpSpPr bwMode="auto">
        <a:xfrm>
          <a:off x="5839734" y="843464"/>
          <a:ext cx="190808" cy="180974"/>
          <a:chOff x="1600" y="1600"/>
          <a:chExt cx="160" cy="160"/>
        </a:xfrm>
      </xdr:grpSpPr>
      <xdr:sp macro="" textlink="">
        <xdr:nvSpPr>
          <xdr:cNvPr id="28" name="Oval 48">
            <a:extLst>
              <a:ext uri="{FF2B5EF4-FFF2-40B4-BE49-F238E27FC236}">
                <a16:creationId xmlns:a16="http://schemas.microsoft.com/office/drawing/2014/main" id="{00000000-0008-0000-0F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F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F00-00001E000000}"/>
            </a:ext>
          </a:extLst>
        </xdr:cNvPr>
        <xdr:cNvGrpSpPr/>
      </xdr:nvGrpSpPr>
      <xdr:grpSpPr>
        <a:xfrm>
          <a:off x="7546337" y="849814"/>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F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F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F00-000021000000}"/>
            </a:ext>
          </a:extLst>
        </xdr:cNvPr>
        <xdr:cNvGrpSpPr>
          <a:grpSpLocks noChangeAspect="1"/>
        </xdr:cNvGrpSpPr>
      </xdr:nvGrpSpPr>
      <xdr:grpSpPr bwMode="auto">
        <a:xfrm>
          <a:off x="9245683" y="849814"/>
          <a:ext cx="174933" cy="174624"/>
          <a:chOff x="1600" y="1600"/>
          <a:chExt cx="160" cy="160"/>
        </a:xfrm>
      </xdr:grpSpPr>
      <xdr:sp macro="" textlink="">
        <xdr:nvSpPr>
          <xdr:cNvPr id="34" name="Oval 44">
            <a:extLst>
              <a:ext uri="{FF2B5EF4-FFF2-40B4-BE49-F238E27FC236}">
                <a16:creationId xmlns:a16="http://schemas.microsoft.com/office/drawing/2014/main" id="{00000000-0008-0000-0F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F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F00-000024000000}"/>
            </a:ext>
          </a:extLst>
        </xdr:cNvPr>
        <xdr:cNvGrpSpPr>
          <a:grpSpLocks noChangeAspect="1"/>
        </xdr:cNvGrpSpPr>
      </xdr:nvGrpSpPr>
      <xdr:grpSpPr bwMode="auto">
        <a:xfrm>
          <a:off x="10925977" y="849814"/>
          <a:ext cx="174933" cy="174624"/>
          <a:chOff x="1600" y="1600"/>
          <a:chExt cx="160" cy="160"/>
        </a:xfrm>
      </xdr:grpSpPr>
      <xdr:sp macro="" textlink="">
        <xdr:nvSpPr>
          <xdr:cNvPr id="37" name="Oval 42">
            <a:extLst>
              <a:ext uri="{FF2B5EF4-FFF2-40B4-BE49-F238E27FC236}">
                <a16:creationId xmlns:a16="http://schemas.microsoft.com/office/drawing/2014/main" id="{00000000-0008-0000-0F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F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F00-000027000000}"/>
            </a:ext>
          </a:extLst>
        </xdr:cNvPr>
        <xdr:cNvGrpSpPr>
          <a:grpSpLocks noChangeAspect="1"/>
        </xdr:cNvGrpSpPr>
      </xdr:nvGrpSpPr>
      <xdr:grpSpPr bwMode="auto">
        <a:xfrm>
          <a:off x="6112784" y="13137064"/>
          <a:ext cx="0" cy="928369"/>
          <a:chOff x="1600" y="1600"/>
          <a:chExt cx="160" cy="160"/>
        </a:xfrm>
      </xdr:grpSpPr>
      <xdr:sp macro="" textlink="">
        <xdr:nvSpPr>
          <xdr:cNvPr id="40" name="Oval 48">
            <a:extLst>
              <a:ext uri="{FF2B5EF4-FFF2-40B4-BE49-F238E27FC236}">
                <a16:creationId xmlns:a16="http://schemas.microsoft.com/office/drawing/2014/main" id="{00000000-0008-0000-0F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F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F00-00002A000000}"/>
            </a:ext>
          </a:extLst>
        </xdr:cNvPr>
        <xdr:cNvGrpSpPr>
          <a:grpSpLocks noChangeAspect="1"/>
        </xdr:cNvGrpSpPr>
      </xdr:nvGrpSpPr>
      <xdr:grpSpPr bwMode="auto">
        <a:xfrm>
          <a:off x="9509208" y="13137064"/>
          <a:ext cx="0" cy="928369"/>
          <a:chOff x="1600" y="1600"/>
          <a:chExt cx="160" cy="160"/>
        </a:xfrm>
      </xdr:grpSpPr>
      <xdr:sp macro="" textlink="">
        <xdr:nvSpPr>
          <xdr:cNvPr id="43" name="Oval 44">
            <a:extLst>
              <a:ext uri="{FF2B5EF4-FFF2-40B4-BE49-F238E27FC236}">
                <a16:creationId xmlns:a16="http://schemas.microsoft.com/office/drawing/2014/main" id="{00000000-0008-0000-0F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F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F00-00002D000000}"/>
            </a:ext>
          </a:extLst>
        </xdr:cNvPr>
        <xdr:cNvGrpSpPr>
          <a:grpSpLocks noChangeAspect="1"/>
        </xdr:cNvGrpSpPr>
      </xdr:nvGrpSpPr>
      <xdr:grpSpPr bwMode="auto">
        <a:xfrm>
          <a:off x="6112784" y="13137064"/>
          <a:ext cx="0" cy="928369"/>
          <a:chOff x="1600" y="1600"/>
          <a:chExt cx="160" cy="160"/>
        </a:xfrm>
      </xdr:grpSpPr>
      <xdr:sp macro="" textlink="">
        <xdr:nvSpPr>
          <xdr:cNvPr id="46" name="Oval 48">
            <a:extLst>
              <a:ext uri="{FF2B5EF4-FFF2-40B4-BE49-F238E27FC236}">
                <a16:creationId xmlns:a16="http://schemas.microsoft.com/office/drawing/2014/main" id="{00000000-0008-0000-0F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F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F00-000030000000}"/>
            </a:ext>
          </a:extLst>
        </xdr:cNvPr>
        <xdr:cNvGrpSpPr>
          <a:grpSpLocks noChangeAspect="1"/>
        </xdr:cNvGrpSpPr>
      </xdr:nvGrpSpPr>
      <xdr:grpSpPr bwMode="auto">
        <a:xfrm>
          <a:off x="9509208" y="13137064"/>
          <a:ext cx="0" cy="928369"/>
          <a:chOff x="1600" y="1600"/>
          <a:chExt cx="160" cy="160"/>
        </a:xfrm>
      </xdr:grpSpPr>
      <xdr:sp macro="" textlink="">
        <xdr:nvSpPr>
          <xdr:cNvPr id="49" name="Oval 44">
            <a:extLst>
              <a:ext uri="{FF2B5EF4-FFF2-40B4-BE49-F238E27FC236}">
                <a16:creationId xmlns:a16="http://schemas.microsoft.com/office/drawing/2014/main" id="{00000000-0008-0000-0F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F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F00-000033000000}"/>
            </a:ext>
            <a:ext uri="{147F2762-F138-4A5C-976F-8EAC2B608ADB}">
              <a16:predDERef xmlns:a16="http://schemas.microsoft.com/office/drawing/2014/main" pred="{00000000-0008-0000-0F00-000030000000}"/>
            </a:ext>
          </a:extLst>
        </xdr:cNvPr>
        <xdr:cNvGrpSpPr/>
      </xdr:nvGrpSpPr>
      <xdr:grpSpPr>
        <a:xfrm>
          <a:off x="18747551" y="7056599"/>
          <a:ext cx="7612755" cy="7194008"/>
          <a:chOff x="19750149" y="6394384"/>
          <a:chExt cx="7421223" cy="7221223"/>
        </a:xfrm>
      </xdr:grpSpPr>
      <xdr:grpSp>
        <xdr:nvGrpSpPr>
          <xdr:cNvPr id="52" name="Groep 51">
            <a:extLst>
              <a:ext uri="{FF2B5EF4-FFF2-40B4-BE49-F238E27FC236}">
                <a16:creationId xmlns:a16="http://schemas.microsoft.com/office/drawing/2014/main" id="{00000000-0008-0000-0F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F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F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F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F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F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F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F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F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F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10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10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10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10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10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10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10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10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10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10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10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10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10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10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10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10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10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10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10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10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10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10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10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10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10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10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10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10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10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10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10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10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10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10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10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10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10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10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10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10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10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10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10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10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10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10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10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10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10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1000-000033000000}"/>
            </a:ext>
            <a:ext uri="{147F2762-F138-4A5C-976F-8EAC2B608ADB}">
              <a16:predDERef xmlns:a16="http://schemas.microsoft.com/office/drawing/2014/main" pred="{00000000-0008-0000-10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10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10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10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10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10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10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10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10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10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10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E00-000002000000}"/>
            </a:ext>
          </a:extLst>
        </xdr:cNvPr>
        <xdr:cNvGrpSpPr/>
      </xdr:nvGrpSpPr>
      <xdr:grpSpPr>
        <a:xfrm>
          <a:off x="20038097" y="1868439"/>
          <a:ext cx="3460554" cy="4722092"/>
          <a:chOff x="842033" y="1732840"/>
          <a:chExt cx="1999587" cy="3223296"/>
        </a:xfrm>
      </xdr:grpSpPr>
      <xdr:sp macro="" textlink="">
        <xdr:nvSpPr>
          <xdr:cNvPr id="3" name="Rechthoek 2">
            <a:extLst>
              <a:ext uri="{FF2B5EF4-FFF2-40B4-BE49-F238E27FC236}">
                <a16:creationId xmlns:a16="http://schemas.microsoft.com/office/drawing/2014/main" id="{00000000-0008-0000-0E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E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E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E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E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E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E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E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E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E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E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E00-00000E000000}"/>
            </a:ext>
          </a:extLst>
        </xdr:cNvPr>
        <xdr:cNvGrpSpPr>
          <a:grpSpLocks noChangeAspect="1"/>
        </xdr:cNvGrpSpPr>
      </xdr:nvGrpSpPr>
      <xdr:grpSpPr bwMode="auto">
        <a:xfrm>
          <a:off x="5842909" y="844522"/>
          <a:ext cx="174933" cy="174624"/>
          <a:chOff x="1600" y="1600"/>
          <a:chExt cx="160" cy="160"/>
        </a:xfrm>
      </xdr:grpSpPr>
      <xdr:sp macro="" textlink="">
        <xdr:nvSpPr>
          <xdr:cNvPr id="15" name="Oval 48">
            <a:extLst>
              <a:ext uri="{FF2B5EF4-FFF2-40B4-BE49-F238E27FC236}">
                <a16:creationId xmlns:a16="http://schemas.microsoft.com/office/drawing/2014/main" id="{00000000-0008-0000-0E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E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E00-000011000000}"/>
            </a:ext>
          </a:extLst>
        </xdr:cNvPr>
        <xdr:cNvGrpSpPr/>
      </xdr:nvGrpSpPr>
      <xdr:grpSpPr>
        <a:xfrm>
          <a:off x="7541045" y="844522"/>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E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E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E00-000014000000}"/>
            </a:ext>
          </a:extLst>
        </xdr:cNvPr>
        <xdr:cNvGrpSpPr>
          <a:grpSpLocks noChangeAspect="1"/>
        </xdr:cNvGrpSpPr>
      </xdr:nvGrpSpPr>
      <xdr:grpSpPr bwMode="auto">
        <a:xfrm>
          <a:off x="9235100" y="844522"/>
          <a:ext cx="174933" cy="174624"/>
          <a:chOff x="1600" y="1600"/>
          <a:chExt cx="160" cy="160"/>
        </a:xfrm>
      </xdr:grpSpPr>
      <xdr:sp macro="" textlink="">
        <xdr:nvSpPr>
          <xdr:cNvPr id="21" name="Oval 44">
            <a:extLst>
              <a:ext uri="{FF2B5EF4-FFF2-40B4-BE49-F238E27FC236}">
                <a16:creationId xmlns:a16="http://schemas.microsoft.com/office/drawing/2014/main" id="{00000000-0008-0000-0E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E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E00-000017000000}"/>
            </a:ext>
          </a:extLst>
        </xdr:cNvPr>
        <xdr:cNvGrpSpPr>
          <a:grpSpLocks noChangeAspect="1"/>
        </xdr:cNvGrpSpPr>
      </xdr:nvGrpSpPr>
      <xdr:grpSpPr bwMode="auto">
        <a:xfrm>
          <a:off x="10910102" y="844522"/>
          <a:ext cx="174933" cy="174624"/>
          <a:chOff x="1600" y="1600"/>
          <a:chExt cx="160" cy="160"/>
        </a:xfrm>
      </xdr:grpSpPr>
      <xdr:sp macro="" textlink="">
        <xdr:nvSpPr>
          <xdr:cNvPr id="24" name="Oval 42">
            <a:extLst>
              <a:ext uri="{FF2B5EF4-FFF2-40B4-BE49-F238E27FC236}">
                <a16:creationId xmlns:a16="http://schemas.microsoft.com/office/drawing/2014/main" id="{00000000-0008-0000-0E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E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E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E00-00001B000000}"/>
            </a:ext>
          </a:extLst>
        </xdr:cNvPr>
        <xdr:cNvGrpSpPr>
          <a:grpSpLocks noChangeAspect="1"/>
        </xdr:cNvGrpSpPr>
      </xdr:nvGrpSpPr>
      <xdr:grpSpPr bwMode="auto">
        <a:xfrm>
          <a:off x="5839734" y="838172"/>
          <a:ext cx="190808" cy="180974"/>
          <a:chOff x="1600" y="1600"/>
          <a:chExt cx="160" cy="160"/>
        </a:xfrm>
      </xdr:grpSpPr>
      <xdr:sp macro="" textlink="">
        <xdr:nvSpPr>
          <xdr:cNvPr id="28" name="Oval 48">
            <a:extLst>
              <a:ext uri="{FF2B5EF4-FFF2-40B4-BE49-F238E27FC236}">
                <a16:creationId xmlns:a16="http://schemas.microsoft.com/office/drawing/2014/main" id="{00000000-0008-0000-0E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E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E00-00001E000000}"/>
            </a:ext>
          </a:extLst>
        </xdr:cNvPr>
        <xdr:cNvGrpSpPr/>
      </xdr:nvGrpSpPr>
      <xdr:grpSpPr>
        <a:xfrm>
          <a:off x="7541045" y="844522"/>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E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E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E00-000021000000}"/>
            </a:ext>
          </a:extLst>
        </xdr:cNvPr>
        <xdr:cNvGrpSpPr>
          <a:grpSpLocks noChangeAspect="1"/>
        </xdr:cNvGrpSpPr>
      </xdr:nvGrpSpPr>
      <xdr:grpSpPr bwMode="auto">
        <a:xfrm>
          <a:off x="9235100" y="844522"/>
          <a:ext cx="174933" cy="174624"/>
          <a:chOff x="1600" y="1600"/>
          <a:chExt cx="160" cy="160"/>
        </a:xfrm>
      </xdr:grpSpPr>
      <xdr:sp macro="" textlink="">
        <xdr:nvSpPr>
          <xdr:cNvPr id="34" name="Oval 44">
            <a:extLst>
              <a:ext uri="{FF2B5EF4-FFF2-40B4-BE49-F238E27FC236}">
                <a16:creationId xmlns:a16="http://schemas.microsoft.com/office/drawing/2014/main" id="{00000000-0008-0000-0E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E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E00-000024000000}"/>
            </a:ext>
          </a:extLst>
        </xdr:cNvPr>
        <xdr:cNvGrpSpPr>
          <a:grpSpLocks noChangeAspect="1"/>
        </xdr:cNvGrpSpPr>
      </xdr:nvGrpSpPr>
      <xdr:grpSpPr bwMode="auto">
        <a:xfrm>
          <a:off x="10910102" y="844522"/>
          <a:ext cx="174933" cy="174624"/>
          <a:chOff x="1600" y="1600"/>
          <a:chExt cx="160" cy="160"/>
        </a:xfrm>
      </xdr:grpSpPr>
      <xdr:sp macro="" textlink="">
        <xdr:nvSpPr>
          <xdr:cNvPr id="37" name="Oval 42">
            <a:extLst>
              <a:ext uri="{FF2B5EF4-FFF2-40B4-BE49-F238E27FC236}">
                <a16:creationId xmlns:a16="http://schemas.microsoft.com/office/drawing/2014/main" id="{00000000-0008-0000-0E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E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E00-000027000000}"/>
            </a:ext>
          </a:extLst>
        </xdr:cNvPr>
        <xdr:cNvGrpSpPr>
          <a:grpSpLocks noChangeAspect="1"/>
        </xdr:cNvGrpSpPr>
      </xdr:nvGrpSpPr>
      <xdr:grpSpPr bwMode="auto">
        <a:xfrm>
          <a:off x="6107492" y="12856606"/>
          <a:ext cx="0" cy="933660"/>
          <a:chOff x="1600" y="1600"/>
          <a:chExt cx="160" cy="160"/>
        </a:xfrm>
      </xdr:grpSpPr>
      <xdr:sp macro="" textlink="">
        <xdr:nvSpPr>
          <xdr:cNvPr id="40" name="Oval 48">
            <a:extLst>
              <a:ext uri="{FF2B5EF4-FFF2-40B4-BE49-F238E27FC236}">
                <a16:creationId xmlns:a16="http://schemas.microsoft.com/office/drawing/2014/main" id="{00000000-0008-0000-0E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E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E00-00002A000000}"/>
            </a:ext>
          </a:extLst>
        </xdr:cNvPr>
        <xdr:cNvGrpSpPr>
          <a:grpSpLocks noChangeAspect="1"/>
        </xdr:cNvGrpSpPr>
      </xdr:nvGrpSpPr>
      <xdr:grpSpPr bwMode="auto">
        <a:xfrm>
          <a:off x="9493333" y="12856606"/>
          <a:ext cx="0" cy="933660"/>
          <a:chOff x="1600" y="1600"/>
          <a:chExt cx="160" cy="160"/>
        </a:xfrm>
      </xdr:grpSpPr>
      <xdr:sp macro="" textlink="">
        <xdr:nvSpPr>
          <xdr:cNvPr id="43" name="Oval 44">
            <a:extLst>
              <a:ext uri="{FF2B5EF4-FFF2-40B4-BE49-F238E27FC236}">
                <a16:creationId xmlns:a16="http://schemas.microsoft.com/office/drawing/2014/main" id="{00000000-0008-0000-0E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E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E00-00002D000000}"/>
            </a:ext>
          </a:extLst>
        </xdr:cNvPr>
        <xdr:cNvGrpSpPr>
          <a:grpSpLocks noChangeAspect="1"/>
        </xdr:cNvGrpSpPr>
      </xdr:nvGrpSpPr>
      <xdr:grpSpPr bwMode="auto">
        <a:xfrm>
          <a:off x="6107492" y="12856606"/>
          <a:ext cx="0" cy="933660"/>
          <a:chOff x="1600" y="1600"/>
          <a:chExt cx="160" cy="160"/>
        </a:xfrm>
      </xdr:grpSpPr>
      <xdr:sp macro="" textlink="">
        <xdr:nvSpPr>
          <xdr:cNvPr id="46" name="Oval 48">
            <a:extLst>
              <a:ext uri="{FF2B5EF4-FFF2-40B4-BE49-F238E27FC236}">
                <a16:creationId xmlns:a16="http://schemas.microsoft.com/office/drawing/2014/main" id="{00000000-0008-0000-0E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E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E00-000030000000}"/>
            </a:ext>
          </a:extLst>
        </xdr:cNvPr>
        <xdr:cNvGrpSpPr>
          <a:grpSpLocks noChangeAspect="1"/>
        </xdr:cNvGrpSpPr>
      </xdr:nvGrpSpPr>
      <xdr:grpSpPr bwMode="auto">
        <a:xfrm>
          <a:off x="9493333" y="12856606"/>
          <a:ext cx="0" cy="933660"/>
          <a:chOff x="1600" y="1600"/>
          <a:chExt cx="160" cy="160"/>
        </a:xfrm>
      </xdr:grpSpPr>
      <xdr:sp macro="" textlink="">
        <xdr:nvSpPr>
          <xdr:cNvPr id="49" name="Oval 44">
            <a:extLst>
              <a:ext uri="{FF2B5EF4-FFF2-40B4-BE49-F238E27FC236}">
                <a16:creationId xmlns:a16="http://schemas.microsoft.com/office/drawing/2014/main" id="{00000000-0008-0000-0E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E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E00-000033000000}"/>
            </a:ext>
            <a:ext uri="{147F2762-F138-4A5C-976F-8EAC2B608ADB}">
              <a16:predDERef xmlns:a16="http://schemas.microsoft.com/office/drawing/2014/main" pred="{00000000-0008-0000-0E00-000030000000}"/>
            </a:ext>
          </a:extLst>
        </xdr:cNvPr>
        <xdr:cNvGrpSpPr/>
      </xdr:nvGrpSpPr>
      <xdr:grpSpPr>
        <a:xfrm>
          <a:off x="18742259" y="6760266"/>
          <a:ext cx="7692130" cy="7215174"/>
          <a:chOff x="19750149" y="6394384"/>
          <a:chExt cx="7421223" cy="7221223"/>
        </a:xfrm>
      </xdr:grpSpPr>
      <xdr:grpSp>
        <xdr:nvGrpSpPr>
          <xdr:cNvPr id="52" name="Groep 51">
            <a:extLst>
              <a:ext uri="{FF2B5EF4-FFF2-40B4-BE49-F238E27FC236}">
                <a16:creationId xmlns:a16="http://schemas.microsoft.com/office/drawing/2014/main" id="{00000000-0008-0000-0E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E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E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E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E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E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E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E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E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E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11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11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11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11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11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11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11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11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11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11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11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11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11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11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11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11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11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11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11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11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11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11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11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11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11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11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11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11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11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11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11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11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11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11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11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11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11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11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11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11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11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11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11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11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11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11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11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11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11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1100-000033000000}"/>
            </a:ext>
            <a:ext uri="{147F2762-F138-4A5C-976F-8EAC2B608ADB}">
              <a16:predDERef xmlns:a16="http://schemas.microsoft.com/office/drawing/2014/main" pred="{00000000-0008-0000-11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11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11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11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11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11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11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11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11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11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11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7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7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7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7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7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7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7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7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7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7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7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7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7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7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7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7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7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7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7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7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7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7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7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7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7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7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7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7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7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7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7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7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7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7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7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7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7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7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7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7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7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7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7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7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7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7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7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7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7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700-000033000000}"/>
            </a:ext>
            <a:ext uri="{147F2762-F138-4A5C-976F-8EAC2B608ADB}">
              <a16:predDERef xmlns:a16="http://schemas.microsoft.com/office/drawing/2014/main" pred="{00000000-0008-0000-07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07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7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7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7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7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7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7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7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7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7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554180</xdr:colOff>
      <xdr:row>4</xdr:row>
      <xdr:rowOff>2597</xdr:rowOff>
    </xdr:from>
    <xdr:to>
      <xdr:col>19</xdr:col>
      <xdr:colOff>331734</xdr:colOff>
      <xdr:row>8</xdr:row>
      <xdr:rowOff>3464</xdr:rowOff>
    </xdr:to>
    <xdr:grpSp>
      <xdr:nvGrpSpPr>
        <xdr:cNvPr id="2" name="Groep 1">
          <a:extLst>
            <a:ext uri="{FF2B5EF4-FFF2-40B4-BE49-F238E27FC236}">
              <a16:creationId xmlns:a16="http://schemas.microsoft.com/office/drawing/2014/main" id="{196D18F4-8D4E-4BF6-B702-1DA8DB4DE1B0}"/>
            </a:ext>
          </a:extLst>
        </xdr:cNvPr>
        <xdr:cNvGrpSpPr/>
      </xdr:nvGrpSpPr>
      <xdr:grpSpPr>
        <a:xfrm>
          <a:off x="20051441" y="2942923"/>
          <a:ext cx="3455032" cy="3678345"/>
          <a:chOff x="842033" y="1732840"/>
          <a:chExt cx="1999587" cy="3223296"/>
        </a:xfrm>
      </xdr:grpSpPr>
      <xdr:sp macro="" textlink="">
        <xdr:nvSpPr>
          <xdr:cNvPr id="3" name="Rechthoek 2">
            <a:extLst>
              <a:ext uri="{FF2B5EF4-FFF2-40B4-BE49-F238E27FC236}">
                <a16:creationId xmlns:a16="http://schemas.microsoft.com/office/drawing/2014/main" id="{F1F9C294-5966-0EFD-4D07-EC7ADDF9FF04}"/>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86A4BB47-CFD0-B826-34D2-8A3BA57F1F01}"/>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CC91424C-EBBB-5D06-8A91-765E4C77317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3F352926-C4E6-01C3-19FE-57E305A6536E}"/>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307E0F88-2FAF-AB8A-8F23-7EDF10DFCE41}"/>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5C4E7107-0B56-D6DD-6BCB-B2C1BDC6B5DE}"/>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F503BEF1-ADA5-3EE1-FA1F-C99882E040BB}"/>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CD0AA71C-F9D1-DCEF-AC81-FDF15C6F38B9}"/>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1CD61740-2B3D-AF57-EED5-40622158F7F8}"/>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6F86ABF3-6E1A-5A9A-37A6-57C76A764EC8}"/>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37DEC52F-4E30-49AF-A9C1-AF6F1C2DF7B4}"/>
            </a:ext>
            <a:ext uri="{147F2762-F138-4A5C-976F-8EAC2B608ADB}">
              <a16:predDERef xmlns:a16="http://schemas.microsoft.com/office/drawing/2014/main" pred="{196D18F4-8D4E-4BF6-B702-1DA8DB4DE1B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5</xdr:col>
      <xdr:colOff>909</xdr:colOff>
      <xdr:row>2</xdr:row>
      <xdr:rowOff>71939</xdr:rowOff>
    </xdr:from>
    <xdr:to>
      <xdr:col>5</xdr:col>
      <xdr:colOff>4392</xdr:colOff>
      <xdr:row>2</xdr:row>
      <xdr:rowOff>189413</xdr:rowOff>
    </xdr:to>
    <xdr:grpSp>
      <xdr:nvGrpSpPr>
        <xdr:cNvPr id="14" name="McK Moon">
          <a:extLst>
            <a:ext uri="{FF2B5EF4-FFF2-40B4-BE49-F238E27FC236}">
              <a16:creationId xmlns:a16="http://schemas.microsoft.com/office/drawing/2014/main" id="{1C4826AF-73E3-459C-A213-9B3660C730BF}"/>
            </a:ext>
            <a:ext uri="{147F2762-F138-4A5C-976F-8EAC2B608ADB}">
              <a16:predDERef xmlns:a16="http://schemas.microsoft.com/office/drawing/2014/main" pred="{37DEC52F-4E30-49AF-A9C1-AF6F1C2DF7B4}"/>
            </a:ext>
          </a:extLst>
        </xdr:cNvPr>
        <xdr:cNvGrpSpPr>
          <a:grpSpLocks noChangeAspect="1"/>
        </xdr:cNvGrpSpPr>
      </xdr:nvGrpSpPr>
      <xdr:grpSpPr bwMode="auto">
        <a:xfrm>
          <a:off x="6113474" y="842222"/>
          <a:ext cx="3483" cy="117474"/>
          <a:chOff x="1600" y="1600"/>
          <a:chExt cx="160" cy="160"/>
        </a:xfrm>
      </xdr:grpSpPr>
      <xdr:sp macro="" textlink="">
        <xdr:nvSpPr>
          <xdr:cNvPr id="15" name="Oval 48">
            <a:extLst>
              <a:ext uri="{FF2B5EF4-FFF2-40B4-BE49-F238E27FC236}">
                <a16:creationId xmlns:a16="http://schemas.microsoft.com/office/drawing/2014/main" id="{8F19CF23-B17D-5E23-CB63-3ED2751671F5}"/>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FC5615F5-37DA-C667-4D2E-85B07F0DF9F2}"/>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605787</xdr:colOff>
      <xdr:row>2</xdr:row>
      <xdr:rowOff>71939</xdr:rowOff>
    </xdr:from>
    <xdr:to>
      <xdr:col>5</xdr:col>
      <xdr:colOff>609270</xdr:colOff>
      <xdr:row>2</xdr:row>
      <xdr:rowOff>189413</xdr:rowOff>
    </xdr:to>
    <xdr:grpSp>
      <xdr:nvGrpSpPr>
        <xdr:cNvPr id="17" name="Group 35">
          <a:extLst>
            <a:ext uri="{FF2B5EF4-FFF2-40B4-BE49-F238E27FC236}">
              <a16:creationId xmlns:a16="http://schemas.microsoft.com/office/drawing/2014/main" id="{CC0B8C86-BE12-4F69-961D-DCAAE71E6552}"/>
            </a:ext>
            <a:ext uri="{147F2762-F138-4A5C-976F-8EAC2B608ADB}">
              <a16:predDERef xmlns:a16="http://schemas.microsoft.com/office/drawing/2014/main" pred="{1C4826AF-73E3-459C-A213-9B3660C730BF}"/>
            </a:ext>
          </a:extLst>
        </xdr:cNvPr>
        <xdr:cNvGrpSpPr/>
      </xdr:nvGrpSpPr>
      <xdr:grpSpPr>
        <a:xfrm>
          <a:off x="6718352" y="842222"/>
          <a:ext cx="3483" cy="117474"/>
          <a:chOff x="4267331" y="1228907"/>
          <a:chExt cx="174624" cy="174624"/>
        </a:xfrm>
      </xdr:grpSpPr>
      <xdr:sp macro="" textlink="">
        <xdr:nvSpPr>
          <xdr:cNvPr id="18" name="Oval 46">
            <a:extLst>
              <a:ext uri="{FF2B5EF4-FFF2-40B4-BE49-F238E27FC236}">
                <a16:creationId xmlns:a16="http://schemas.microsoft.com/office/drawing/2014/main" id="{EC646F00-B0F4-2A1C-5930-A260DBFA4503}"/>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8C5D4769-2258-C588-E1F6-A08FFFD6B5AA}"/>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38281683-2174-440D-AA60-F76ADE06096B}"/>
            </a:ext>
            <a:ext uri="{147F2762-F138-4A5C-976F-8EAC2B608ADB}">
              <a16:predDERef xmlns:a16="http://schemas.microsoft.com/office/drawing/2014/main" pred="{D4DE11A0-4D12-4EC6-AC9F-69BD847E8593}"/>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1416326</xdr:colOff>
      <xdr:row>2</xdr:row>
      <xdr:rowOff>73870</xdr:rowOff>
    </xdr:from>
    <xdr:to>
      <xdr:col>4</xdr:col>
      <xdr:colOff>1618120</xdr:colOff>
      <xdr:row>2</xdr:row>
      <xdr:rowOff>256759</xdr:rowOff>
    </xdr:to>
    <xdr:grpSp>
      <xdr:nvGrpSpPr>
        <xdr:cNvPr id="27" name="McK Moon">
          <a:extLst>
            <a:ext uri="{FF2B5EF4-FFF2-40B4-BE49-F238E27FC236}">
              <a16:creationId xmlns:a16="http://schemas.microsoft.com/office/drawing/2014/main" id="{E864325E-7E30-4C26-8676-14E79A950A0D}"/>
            </a:ext>
            <a:ext uri="{147F2762-F138-4A5C-976F-8EAC2B608ADB}">
              <a16:predDERef xmlns:a16="http://schemas.microsoft.com/office/drawing/2014/main" pred="{38281683-2174-440D-AA60-F76ADE06096B}"/>
            </a:ext>
          </a:extLst>
        </xdr:cNvPr>
        <xdr:cNvGrpSpPr>
          <a:grpSpLocks noChangeAspect="1"/>
        </xdr:cNvGrpSpPr>
      </xdr:nvGrpSpPr>
      <xdr:grpSpPr bwMode="auto">
        <a:xfrm>
          <a:off x="5830956" y="844153"/>
          <a:ext cx="201794" cy="182889"/>
          <a:chOff x="1600" y="1600"/>
          <a:chExt cx="160" cy="160"/>
        </a:xfrm>
      </xdr:grpSpPr>
      <xdr:sp macro="" textlink="">
        <xdr:nvSpPr>
          <xdr:cNvPr id="28" name="Oval 48">
            <a:extLst>
              <a:ext uri="{FF2B5EF4-FFF2-40B4-BE49-F238E27FC236}">
                <a16:creationId xmlns:a16="http://schemas.microsoft.com/office/drawing/2014/main" id="{8A8C213B-4686-AF5B-2BA2-7BDAC4D0BBD4}"/>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E5323ABA-AA28-C673-71BA-5E124D2AD63E}"/>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1333502</xdr:colOff>
      <xdr:row>2</xdr:row>
      <xdr:rowOff>312134</xdr:rowOff>
    </xdr:from>
    <xdr:to>
      <xdr:col>5</xdr:col>
      <xdr:colOff>1594902</xdr:colOff>
      <xdr:row>2</xdr:row>
      <xdr:rowOff>538369</xdr:rowOff>
    </xdr:to>
    <xdr:grpSp>
      <xdr:nvGrpSpPr>
        <xdr:cNvPr id="30" name="Group 35">
          <a:extLst>
            <a:ext uri="{FF2B5EF4-FFF2-40B4-BE49-F238E27FC236}">
              <a16:creationId xmlns:a16="http://schemas.microsoft.com/office/drawing/2014/main" id="{4F2BEB1A-0C1B-4794-A433-9538AD506E4F}"/>
            </a:ext>
            <a:ext uri="{147F2762-F138-4A5C-976F-8EAC2B608ADB}">
              <a16:predDERef xmlns:a16="http://schemas.microsoft.com/office/drawing/2014/main" pred="{E864325E-7E30-4C26-8676-14E79A950A0D}"/>
            </a:ext>
          </a:extLst>
        </xdr:cNvPr>
        <xdr:cNvGrpSpPr/>
      </xdr:nvGrpSpPr>
      <xdr:grpSpPr>
        <a:xfrm>
          <a:off x="7446067" y="1082417"/>
          <a:ext cx="261400" cy="226235"/>
          <a:chOff x="4267331" y="1228907"/>
          <a:chExt cx="174624" cy="174624"/>
        </a:xfrm>
      </xdr:grpSpPr>
      <xdr:sp macro="" textlink="">
        <xdr:nvSpPr>
          <xdr:cNvPr id="31" name="Oval 46">
            <a:extLst>
              <a:ext uri="{FF2B5EF4-FFF2-40B4-BE49-F238E27FC236}">
                <a16:creationId xmlns:a16="http://schemas.microsoft.com/office/drawing/2014/main" id="{D8A74680-BC07-4933-A7B3-81E5605782C6}"/>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B2E046ED-F364-18E8-D75F-63FD023B6BCC}"/>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1316934</xdr:colOff>
      <xdr:row>2</xdr:row>
      <xdr:rowOff>279822</xdr:rowOff>
    </xdr:from>
    <xdr:to>
      <xdr:col>6</xdr:col>
      <xdr:colOff>1640347</xdr:colOff>
      <xdr:row>2</xdr:row>
      <xdr:rowOff>563216</xdr:rowOff>
    </xdr:to>
    <xdr:grpSp>
      <xdr:nvGrpSpPr>
        <xdr:cNvPr id="33" name="McK Moon">
          <a:extLst>
            <a:ext uri="{FF2B5EF4-FFF2-40B4-BE49-F238E27FC236}">
              <a16:creationId xmlns:a16="http://schemas.microsoft.com/office/drawing/2014/main" id="{00B087A8-52BC-49B0-95D8-689D6905307A}"/>
            </a:ext>
            <a:ext uri="{147F2762-F138-4A5C-976F-8EAC2B608ADB}">
              <a16:predDERef xmlns:a16="http://schemas.microsoft.com/office/drawing/2014/main" pred="{4F2BEB1A-0C1B-4794-A433-9538AD506E4F}"/>
            </a:ext>
          </a:extLst>
        </xdr:cNvPr>
        <xdr:cNvGrpSpPr>
          <a:grpSpLocks noChangeAspect="1"/>
        </xdr:cNvGrpSpPr>
      </xdr:nvGrpSpPr>
      <xdr:grpSpPr bwMode="auto">
        <a:xfrm>
          <a:off x="9127434" y="1050105"/>
          <a:ext cx="323413" cy="283394"/>
          <a:chOff x="1600" y="1600"/>
          <a:chExt cx="160" cy="160"/>
        </a:xfrm>
      </xdr:grpSpPr>
      <xdr:sp macro="" textlink="">
        <xdr:nvSpPr>
          <xdr:cNvPr id="34" name="Oval 44">
            <a:extLst>
              <a:ext uri="{FF2B5EF4-FFF2-40B4-BE49-F238E27FC236}">
                <a16:creationId xmlns:a16="http://schemas.microsoft.com/office/drawing/2014/main" id="{BC589AB8-1B46-390E-2192-D20A7EEC2D3E}"/>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A1E0EFAD-4588-EF9D-CF79-EF84293A71B3}"/>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1371316</xdr:colOff>
      <xdr:row>2</xdr:row>
      <xdr:rowOff>339585</xdr:rowOff>
    </xdr:from>
    <xdr:to>
      <xdr:col>7</xdr:col>
      <xdr:colOff>1624501</xdr:colOff>
      <xdr:row>2</xdr:row>
      <xdr:rowOff>588064</xdr:rowOff>
    </xdr:to>
    <xdr:grpSp>
      <xdr:nvGrpSpPr>
        <xdr:cNvPr id="36" name="McK Moon">
          <a:extLst>
            <a:ext uri="{FF2B5EF4-FFF2-40B4-BE49-F238E27FC236}">
              <a16:creationId xmlns:a16="http://schemas.microsoft.com/office/drawing/2014/main" id="{4CA7EE2C-F693-46DA-8F3B-61C10AF50627}"/>
            </a:ext>
            <a:ext uri="{147F2762-F138-4A5C-976F-8EAC2B608ADB}">
              <a16:predDERef xmlns:a16="http://schemas.microsoft.com/office/drawing/2014/main" pred="{00B087A8-52BC-49B0-95D8-689D6905307A}"/>
            </a:ext>
          </a:extLst>
        </xdr:cNvPr>
        <xdr:cNvGrpSpPr>
          <a:grpSpLocks noChangeAspect="1"/>
        </xdr:cNvGrpSpPr>
      </xdr:nvGrpSpPr>
      <xdr:grpSpPr bwMode="auto">
        <a:xfrm>
          <a:off x="10879751" y="1109868"/>
          <a:ext cx="253185" cy="248479"/>
          <a:chOff x="1600" y="1600"/>
          <a:chExt cx="160" cy="160"/>
        </a:xfrm>
      </xdr:grpSpPr>
      <xdr:sp macro="" textlink="">
        <xdr:nvSpPr>
          <xdr:cNvPr id="37" name="Oval 42">
            <a:extLst>
              <a:ext uri="{FF2B5EF4-FFF2-40B4-BE49-F238E27FC236}">
                <a16:creationId xmlns:a16="http://schemas.microsoft.com/office/drawing/2014/main" id="{1F6DADE5-E60C-AE5D-5EF5-8503440B6AA5}"/>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4DE45C5E-0B3C-B7B1-7F1C-B5772EE57A86}"/>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DAF4AAAF-9090-4890-B01F-05DF4F9FF3A2}"/>
            </a:ext>
            <a:ext uri="{147F2762-F138-4A5C-976F-8EAC2B608ADB}">
              <a16:predDERef xmlns:a16="http://schemas.microsoft.com/office/drawing/2014/main" pred="{4CA7EE2C-F693-46DA-8F3B-61C10AF50627}"/>
            </a:ext>
          </a:extLst>
        </xdr:cNvPr>
        <xdr:cNvGrpSpPr>
          <a:grpSpLocks noChangeAspect="1"/>
        </xdr:cNvGrpSpPr>
      </xdr:nvGrpSpPr>
      <xdr:grpSpPr bwMode="auto">
        <a:xfrm>
          <a:off x="6113474" y="12843722"/>
          <a:ext cx="0" cy="665396"/>
          <a:chOff x="1600" y="1600"/>
          <a:chExt cx="160" cy="160"/>
        </a:xfrm>
      </xdr:grpSpPr>
      <xdr:sp macro="" textlink="">
        <xdr:nvSpPr>
          <xdr:cNvPr id="40" name="Oval 48">
            <a:extLst>
              <a:ext uri="{FF2B5EF4-FFF2-40B4-BE49-F238E27FC236}">
                <a16:creationId xmlns:a16="http://schemas.microsoft.com/office/drawing/2014/main" id="{30CD675D-4010-F540-16B2-4F6DFC03AC62}"/>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7FA9F6C1-2438-DFAD-E4F6-5EA4BF0F930E}"/>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E4EB9658-18D2-424B-B4F7-F43B9E938362}"/>
            </a:ext>
            <a:ext uri="{147F2762-F138-4A5C-976F-8EAC2B608ADB}">
              <a16:predDERef xmlns:a16="http://schemas.microsoft.com/office/drawing/2014/main" pred="{DAF4AAAF-9090-4890-B01F-05DF4F9FF3A2}"/>
            </a:ext>
          </a:extLst>
        </xdr:cNvPr>
        <xdr:cNvGrpSpPr>
          <a:grpSpLocks noChangeAspect="1"/>
        </xdr:cNvGrpSpPr>
      </xdr:nvGrpSpPr>
      <xdr:grpSpPr bwMode="auto">
        <a:xfrm>
          <a:off x="9508518" y="12843722"/>
          <a:ext cx="0" cy="665396"/>
          <a:chOff x="1600" y="1600"/>
          <a:chExt cx="160" cy="160"/>
        </a:xfrm>
      </xdr:grpSpPr>
      <xdr:sp macro="" textlink="">
        <xdr:nvSpPr>
          <xdr:cNvPr id="43" name="Oval 44">
            <a:extLst>
              <a:ext uri="{FF2B5EF4-FFF2-40B4-BE49-F238E27FC236}">
                <a16:creationId xmlns:a16="http://schemas.microsoft.com/office/drawing/2014/main" id="{DE631261-703D-7459-D17C-687BA6957FE8}"/>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8075D536-7529-9948-93F1-BF921D02BA69}"/>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4770EE9C-7B7E-4BC4-8343-254D3781A69F}"/>
            </a:ext>
            <a:ext uri="{147F2762-F138-4A5C-976F-8EAC2B608ADB}">
              <a16:predDERef xmlns:a16="http://schemas.microsoft.com/office/drawing/2014/main" pred="{E4EB9658-18D2-424B-B4F7-F43B9E938362}"/>
            </a:ext>
          </a:extLst>
        </xdr:cNvPr>
        <xdr:cNvGrpSpPr>
          <a:grpSpLocks noChangeAspect="1"/>
        </xdr:cNvGrpSpPr>
      </xdr:nvGrpSpPr>
      <xdr:grpSpPr bwMode="auto">
        <a:xfrm>
          <a:off x="6113474" y="12843722"/>
          <a:ext cx="0" cy="665396"/>
          <a:chOff x="1600" y="1600"/>
          <a:chExt cx="160" cy="160"/>
        </a:xfrm>
      </xdr:grpSpPr>
      <xdr:sp macro="" textlink="">
        <xdr:nvSpPr>
          <xdr:cNvPr id="46" name="Oval 48">
            <a:extLst>
              <a:ext uri="{FF2B5EF4-FFF2-40B4-BE49-F238E27FC236}">
                <a16:creationId xmlns:a16="http://schemas.microsoft.com/office/drawing/2014/main" id="{3E7ACCB2-7A36-499A-9429-C335884000E7}"/>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9B4E1601-DDE7-2A31-A12E-5199FFDE4449}"/>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805A09D2-2EC0-43A1-9437-B389F1E53F9C}"/>
            </a:ext>
            <a:ext uri="{147F2762-F138-4A5C-976F-8EAC2B608ADB}">
              <a16:predDERef xmlns:a16="http://schemas.microsoft.com/office/drawing/2014/main" pred="{4770EE9C-7B7E-4BC4-8343-254D3781A69F}"/>
            </a:ext>
          </a:extLst>
        </xdr:cNvPr>
        <xdr:cNvGrpSpPr>
          <a:grpSpLocks noChangeAspect="1"/>
        </xdr:cNvGrpSpPr>
      </xdr:nvGrpSpPr>
      <xdr:grpSpPr bwMode="auto">
        <a:xfrm>
          <a:off x="9508518" y="12843722"/>
          <a:ext cx="0" cy="665396"/>
          <a:chOff x="1600" y="1600"/>
          <a:chExt cx="160" cy="160"/>
        </a:xfrm>
      </xdr:grpSpPr>
      <xdr:sp macro="" textlink="">
        <xdr:nvSpPr>
          <xdr:cNvPr id="49" name="Oval 44">
            <a:extLst>
              <a:ext uri="{FF2B5EF4-FFF2-40B4-BE49-F238E27FC236}">
                <a16:creationId xmlns:a16="http://schemas.microsoft.com/office/drawing/2014/main" id="{0AD19F08-5CF3-4322-B101-E24EFF64CB69}"/>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7ADDC54-F8DB-FA00-83F7-78CFB62542E2}"/>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13</xdr:col>
      <xdr:colOff>2351</xdr:colOff>
      <xdr:row>8</xdr:row>
      <xdr:rowOff>135099</xdr:rowOff>
    </xdr:from>
    <xdr:to>
      <xdr:col>22</xdr:col>
      <xdr:colOff>607881</xdr:colOff>
      <xdr:row>14</xdr:row>
      <xdr:rowOff>185357</xdr:rowOff>
    </xdr:to>
    <xdr:grpSp>
      <xdr:nvGrpSpPr>
        <xdr:cNvPr id="51" name="Groep 50">
          <a:extLst>
            <a:ext uri="{FF2B5EF4-FFF2-40B4-BE49-F238E27FC236}">
              <a16:creationId xmlns:a16="http://schemas.microsoft.com/office/drawing/2014/main" id="{D0DE2F6D-4528-4D73-BAEE-6EF15707ABB0}"/>
            </a:ext>
            <a:ext uri="{147F2762-F138-4A5C-976F-8EAC2B608ADB}">
              <a16:predDERef xmlns:a16="http://schemas.microsoft.com/office/drawing/2014/main" pred="{805A09D2-2EC0-43A1-9437-B389F1E53F9C}"/>
            </a:ext>
          </a:extLst>
        </xdr:cNvPr>
        <xdr:cNvGrpSpPr/>
      </xdr:nvGrpSpPr>
      <xdr:grpSpPr>
        <a:xfrm>
          <a:off x="19499612" y="6752903"/>
          <a:ext cx="7322726" cy="6941389"/>
          <a:chOff x="19750149" y="6394384"/>
          <a:chExt cx="7421223" cy="7221223"/>
        </a:xfrm>
      </xdr:grpSpPr>
      <xdr:grpSp>
        <xdr:nvGrpSpPr>
          <xdr:cNvPr id="52" name="Groep 51">
            <a:extLst>
              <a:ext uri="{FF2B5EF4-FFF2-40B4-BE49-F238E27FC236}">
                <a16:creationId xmlns:a16="http://schemas.microsoft.com/office/drawing/2014/main" id="{1CB634F3-6067-CDA3-640C-6D4639E3F1FB}"/>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374CCBD6-7125-91AC-19ED-E3D4E8CD2769}"/>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3C5FE304-FCFB-DD51-1562-2D89D0354E1C}"/>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9A26DA4D-E534-DEA0-5AFF-CB24229C211F}"/>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A759485D-CD18-5DE4-4D47-CB1027CD92F4}"/>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D64DB3B2-F615-3A46-F881-7CCB9C75A198}"/>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44BB4D81-AF82-EAA3-B58F-231449B67338}"/>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7E832DA4-7B8F-63D5-B51C-DE5F9ABF5B9D}"/>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794C27F3-B3E3-770C-C1FD-CF21F6A5AF14}"/>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E46F135B-7FDB-59C7-6E28-86AFD9CCF985}"/>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710407</xdr:colOff>
      <xdr:row>25</xdr:row>
      <xdr:rowOff>93133</xdr:rowOff>
    </xdr:from>
    <xdr:to>
      <xdr:col>15</xdr:col>
      <xdr:colOff>477737</xdr:colOff>
      <xdr:row>63</xdr:row>
      <xdr:rowOff>75356</xdr:rowOff>
    </xdr:to>
    <xdr:grpSp>
      <xdr:nvGrpSpPr>
        <xdr:cNvPr id="3" name="Groep 2">
          <a:extLst>
            <a:ext uri="{FF2B5EF4-FFF2-40B4-BE49-F238E27FC236}">
              <a16:creationId xmlns:a16="http://schemas.microsoft.com/office/drawing/2014/main" id="{6EA7E87A-535D-40F9-8B20-9A0A03D7EC11}"/>
            </a:ext>
          </a:extLst>
        </xdr:cNvPr>
        <xdr:cNvGrpSpPr/>
      </xdr:nvGrpSpPr>
      <xdr:grpSpPr>
        <a:xfrm>
          <a:off x="1880621" y="5644847"/>
          <a:ext cx="7564223" cy="7221223"/>
          <a:chOff x="19750149" y="6394384"/>
          <a:chExt cx="7421223" cy="7221223"/>
        </a:xfrm>
      </xdr:grpSpPr>
      <xdr:grpSp>
        <xdr:nvGrpSpPr>
          <xdr:cNvPr id="4" name="Groep 3">
            <a:extLst>
              <a:ext uri="{FF2B5EF4-FFF2-40B4-BE49-F238E27FC236}">
                <a16:creationId xmlns:a16="http://schemas.microsoft.com/office/drawing/2014/main" id="{DA9D6A78-0DA8-49C5-BB61-0B48107FBF4F}"/>
              </a:ext>
            </a:extLst>
          </xdr:cNvPr>
          <xdr:cNvGrpSpPr/>
        </xdr:nvGrpSpPr>
        <xdr:grpSpPr>
          <a:xfrm>
            <a:off x="19834456" y="6394384"/>
            <a:ext cx="7216543" cy="7221223"/>
            <a:chOff x="19948072" y="6549045"/>
            <a:chExt cx="6871606" cy="6876062"/>
          </a:xfrm>
        </xdr:grpSpPr>
        <xdr:grpSp>
          <xdr:nvGrpSpPr>
            <xdr:cNvPr id="9" name="Groep 8">
              <a:extLst>
                <a:ext uri="{FF2B5EF4-FFF2-40B4-BE49-F238E27FC236}">
                  <a16:creationId xmlns:a16="http://schemas.microsoft.com/office/drawing/2014/main" id="{E9C90B83-BA3F-4B24-9171-5233202F89F1}"/>
                </a:ext>
              </a:extLst>
            </xdr:cNvPr>
            <xdr:cNvGrpSpPr/>
          </xdr:nvGrpSpPr>
          <xdr:grpSpPr>
            <a:xfrm>
              <a:off x="19948072" y="6549045"/>
              <a:ext cx="6871606" cy="6876062"/>
              <a:chOff x="1150578" y="1770301"/>
              <a:chExt cx="5407293" cy="5412098"/>
            </a:xfrm>
          </xdr:grpSpPr>
          <xdr:sp macro="" textlink="">
            <xdr:nvSpPr>
              <xdr:cNvPr id="11" name="Cirkel 40">
                <a:extLst>
                  <a:ext uri="{FF2B5EF4-FFF2-40B4-BE49-F238E27FC236}">
                    <a16:creationId xmlns:a16="http://schemas.microsoft.com/office/drawing/2014/main" id="{856F60D3-23CB-44F9-AA81-C562E45D5634}"/>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12" name="Cirkel 41">
                <a:extLst>
                  <a:ext uri="{FF2B5EF4-FFF2-40B4-BE49-F238E27FC236}">
                    <a16:creationId xmlns:a16="http://schemas.microsoft.com/office/drawing/2014/main" id="{C3409057-460E-4856-8714-B241AC1FB5D1}"/>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13" name="Cirkel 42">
                <a:extLst>
                  <a:ext uri="{FF2B5EF4-FFF2-40B4-BE49-F238E27FC236}">
                    <a16:creationId xmlns:a16="http://schemas.microsoft.com/office/drawing/2014/main" id="{59CC53C0-DE2C-4284-96AB-EE80A5A5E203}"/>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10" name="Ovaal 9">
              <a:extLst>
                <a:ext uri="{FF2B5EF4-FFF2-40B4-BE49-F238E27FC236}">
                  <a16:creationId xmlns:a16="http://schemas.microsoft.com/office/drawing/2014/main" id="{C29BC01C-BD3A-4B87-9921-4AC35FC0F576}"/>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 name="Grafiek 4">
            <a:extLst>
              <a:ext uri="{FF2B5EF4-FFF2-40B4-BE49-F238E27FC236}">
                <a16:creationId xmlns:a16="http://schemas.microsoft.com/office/drawing/2014/main" id="{D17B27CA-5B22-4F87-BAB2-3F3FB653E9ED}"/>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6" name="Picture 46">
            <a:extLst>
              <a:ext uri="{FF2B5EF4-FFF2-40B4-BE49-F238E27FC236}">
                <a16:creationId xmlns:a16="http://schemas.microsoft.com/office/drawing/2014/main" id="{9194E846-9D83-405E-8713-76E939EF6ED2}"/>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7" name="Picture 47">
            <a:extLst>
              <a:ext uri="{FF2B5EF4-FFF2-40B4-BE49-F238E27FC236}">
                <a16:creationId xmlns:a16="http://schemas.microsoft.com/office/drawing/2014/main" id="{7574D588-040A-4006-838D-E8C278D1B4FA}"/>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8" name="Picture 48">
            <a:extLst>
              <a:ext uri="{FF2B5EF4-FFF2-40B4-BE49-F238E27FC236}">
                <a16:creationId xmlns:a16="http://schemas.microsoft.com/office/drawing/2014/main" id="{165F7E02-4885-41F6-AA91-A9635FE6FF2C}"/>
              </a:ext>
            </a:extLst>
          </xdr:cNvPr>
          <xdr:cNvPicPr preferRelativeResize="0">
            <a:picLocks/>
          </xdr:cNvPicPr>
        </xdr:nvPicPr>
        <xdr:blipFill>
          <a:blip xmlns:r="http://schemas.openxmlformats.org/officeDocument/2006/relationships" r:embed="rId4"/>
          <a:stretch>
            <a:fillRect/>
          </a:stretch>
        </xdr:blipFill>
        <xdr:spPr>
          <a:xfrm>
            <a:off x="20356286" y="8142877"/>
            <a:ext cx="540000" cy="540000"/>
          </a:xfrm>
          <a:prstGeom prst="rect">
            <a:avLst/>
          </a:prstGeom>
        </xdr:spPr>
      </xdr:pic>
    </xdr:grpSp>
    <xdr:clientData/>
  </xdr:twoCellAnchor>
  <xdr:twoCellAnchor>
    <xdr:from>
      <xdr:col>25</xdr:col>
      <xdr:colOff>95250</xdr:colOff>
      <xdr:row>0</xdr:row>
      <xdr:rowOff>828675</xdr:rowOff>
    </xdr:from>
    <xdr:to>
      <xdr:col>38</xdr:col>
      <xdr:colOff>95250</xdr:colOff>
      <xdr:row>29</xdr:row>
      <xdr:rowOff>66675</xdr:rowOff>
    </xdr:to>
    <xdr:graphicFrame macro="">
      <xdr:nvGraphicFramePr>
        <xdr:cNvPr id="2" name="Grafiek 1">
          <a:extLst>
            <a:ext uri="{FF2B5EF4-FFF2-40B4-BE49-F238E27FC236}">
              <a16:creationId xmlns:a16="http://schemas.microsoft.com/office/drawing/2014/main" id="{D37BEDE2-0B46-666D-7C61-A69AA937AFD9}"/>
            </a:ext>
            <a:ext uri="{147F2762-F138-4A5C-976F-8EAC2B608ADB}">
              <a16:predDERef xmlns:a16="http://schemas.microsoft.com/office/drawing/2014/main" pred="{6EA7E87A-535D-40F9-8B20-9A0A03D7E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78" name="Groep 77">
          <a:extLst>
            <a:ext uri="{FF2B5EF4-FFF2-40B4-BE49-F238E27FC236}">
              <a16:creationId xmlns:a16="http://schemas.microsoft.com/office/drawing/2014/main" id="{00000000-0008-0000-0100-00004E000000}"/>
            </a:ext>
          </a:extLst>
        </xdr:cNvPr>
        <xdr:cNvGrpSpPr/>
      </xdr:nvGrpSpPr>
      <xdr:grpSpPr>
        <a:xfrm>
          <a:off x="20054453" y="1853045"/>
          <a:ext cx="3414372" cy="4710546"/>
          <a:chOff x="842033" y="1732840"/>
          <a:chExt cx="1999587" cy="3223296"/>
        </a:xfrm>
      </xdr:grpSpPr>
      <xdr:sp macro="" textlink="">
        <xdr:nvSpPr>
          <xdr:cNvPr id="80" name="Rechthoek 79">
            <a:extLst>
              <a:ext uri="{FF2B5EF4-FFF2-40B4-BE49-F238E27FC236}">
                <a16:creationId xmlns:a16="http://schemas.microsoft.com/office/drawing/2014/main" id="{00000000-0008-0000-0100-000050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81" name="Groep 80">
            <a:extLst>
              <a:ext uri="{FF2B5EF4-FFF2-40B4-BE49-F238E27FC236}">
                <a16:creationId xmlns:a16="http://schemas.microsoft.com/office/drawing/2014/main" id="{00000000-0008-0000-0100-000051000000}"/>
              </a:ext>
            </a:extLst>
          </xdr:cNvPr>
          <xdr:cNvGrpSpPr/>
        </xdr:nvGrpSpPr>
        <xdr:grpSpPr>
          <a:xfrm>
            <a:off x="858345" y="4416136"/>
            <a:ext cx="1983275" cy="540000"/>
            <a:chOff x="858345" y="4416136"/>
            <a:chExt cx="1983275" cy="540000"/>
          </a:xfrm>
        </xdr:grpSpPr>
        <xdr:sp macro="" textlink="">
          <xdr:nvSpPr>
            <xdr:cNvPr id="90" name="Rechthoek 89">
              <a:extLst>
                <a:ext uri="{FF2B5EF4-FFF2-40B4-BE49-F238E27FC236}">
                  <a16:creationId xmlns:a16="http://schemas.microsoft.com/office/drawing/2014/main" id="{00000000-0008-0000-0100-00005A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92" name="Picture 48">
              <a:extLst>
                <a:ext uri="{FF2B5EF4-FFF2-40B4-BE49-F238E27FC236}">
                  <a16:creationId xmlns:a16="http://schemas.microsoft.com/office/drawing/2014/main" id="{00000000-0008-0000-0100-00005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82" name="Groep 81">
            <a:extLst>
              <a:ext uri="{FF2B5EF4-FFF2-40B4-BE49-F238E27FC236}">
                <a16:creationId xmlns:a16="http://schemas.microsoft.com/office/drawing/2014/main" id="{00000000-0008-0000-0100-000052000000}"/>
              </a:ext>
            </a:extLst>
          </xdr:cNvPr>
          <xdr:cNvGrpSpPr/>
        </xdr:nvGrpSpPr>
        <xdr:grpSpPr>
          <a:xfrm>
            <a:off x="858345" y="2780737"/>
            <a:ext cx="1893507" cy="540000"/>
            <a:chOff x="858345" y="2780737"/>
            <a:chExt cx="1893507" cy="540000"/>
          </a:xfrm>
        </xdr:grpSpPr>
        <xdr:sp macro="" textlink="">
          <xdr:nvSpPr>
            <xdr:cNvPr id="87" name="Rechthoek 86">
              <a:extLst>
                <a:ext uri="{FF2B5EF4-FFF2-40B4-BE49-F238E27FC236}">
                  <a16:creationId xmlns:a16="http://schemas.microsoft.com/office/drawing/2014/main" id="{00000000-0008-0000-0100-000057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89" name="Picture 46">
              <a:extLst>
                <a:ext uri="{FF2B5EF4-FFF2-40B4-BE49-F238E27FC236}">
                  <a16:creationId xmlns:a16="http://schemas.microsoft.com/office/drawing/2014/main" id="{00000000-0008-0000-0100-000059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83" name="Groep 82">
            <a:extLst>
              <a:ext uri="{FF2B5EF4-FFF2-40B4-BE49-F238E27FC236}">
                <a16:creationId xmlns:a16="http://schemas.microsoft.com/office/drawing/2014/main" id="{00000000-0008-0000-0100-000053000000}"/>
              </a:ext>
            </a:extLst>
          </xdr:cNvPr>
          <xdr:cNvGrpSpPr/>
        </xdr:nvGrpSpPr>
        <xdr:grpSpPr>
          <a:xfrm>
            <a:off x="858345" y="3622313"/>
            <a:ext cx="1853432" cy="540000"/>
            <a:chOff x="858345" y="3622313"/>
            <a:chExt cx="1853432" cy="540000"/>
          </a:xfrm>
        </xdr:grpSpPr>
        <xdr:sp macro="" textlink="">
          <xdr:nvSpPr>
            <xdr:cNvPr id="84" name="Rechthoek 83">
              <a:extLst>
                <a:ext uri="{FF2B5EF4-FFF2-40B4-BE49-F238E27FC236}">
                  <a16:creationId xmlns:a16="http://schemas.microsoft.com/office/drawing/2014/main" id="{00000000-0008-0000-0100-000054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6" name="Picture 47">
              <a:extLst>
                <a:ext uri="{FF2B5EF4-FFF2-40B4-BE49-F238E27FC236}">
                  <a16:creationId xmlns:a16="http://schemas.microsoft.com/office/drawing/2014/main" id="{00000000-0008-0000-0100-000056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9" name="Oval 18">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3150882" y="526898"/>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35" name="McK Moon">
          <a:extLst>
            <a:ext uri="{FF2B5EF4-FFF2-40B4-BE49-F238E27FC236}">
              <a16:creationId xmlns:a16="http://schemas.microsoft.com/office/drawing/2014/main" id="{00000000-0008-0000-0100-000023000000}"/>
            </a:ext>
          </a:extLst>
        </xdr:cNvPr>
        <xdr:cNvGrpSpPr>
          <a:grpSpLocks noChangeAspect="1"/>
        </xdr:cNvGrpSpPr>
      </xdr:nvGrpSpPr>
      <xdr:grpSpPr bwMode="auto">
        <a:xfrm>
          <a:off x="5845795" y="833939"/>
          <a:ext cx="174933" cy="174624"/>
          <a:chOff x="1600" y="1600"/>
          <a:chExt cx="160" cy="160"/>
        </a:xfrm>
      </xdr:grpSpPr>
      <xdr:sp macro="" textlink="">
        <xdr:nvSpPr>
          <xdr:cNvPr id="49" name="Oval 48">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9">
            <a:extLst>
              <a:ext uri="{FF2B5EF4-FFF2-40B4-BE49-F238E27FC236}">
                <a16:creationId xmlns:a16="http://schemas.microsoft.com/office/drawing/2014/main" id="{00000000-0008-0000-0100-000032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6" name="Group 35">
          <a:extLst>
            <a:ext uri="{FF2B5EF4-FFF2-40B4-BE49-F238E27FC236}">
              <a16:creationId xmlns:a16="http://schemas.microsoft.com/office/drawing/2014/main" id="{00000000-0008-0000-0100-000024000000}"/>
            </a:ext>
          </a:extLst>
        </xdr:cNvPr>
        <xdr:cNvGrpSpPr/>
      </xdr:nvGrpSpPr>
      <xdr:grpSpPr>
        <a:xfrm>
          <a:off x="7547780" y="833939"/>
          <a:ext cx="174933" cy="174624"/>
          <a:chOff x="4267331" y="1228907"/>
          <a:chExt cx="174624" cy="174624"/>
        </a:xfrm>
      </xdr:grpSpPr>
      <xdr:sp macro="" textlink="">
        <xdr:nvSpPr>
          <xdr:cNvPr id="47" name="Oval 46">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8" name="Arc 47">
            <a:extLst>
              <a:ext uri="{FF2B5EF4-FFF2-40B4-BE49-F238E27FC236}">
                <a16:creationId xmlns:a16="http://schemas.microsoft.com/office/drawing/2014/main" id="{00000000-0008-0000-0100-00003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7" name="McK Moon">
          <a:extLst>
            <a:ext uri="{FF2B5EF4-FFF2-40B4-BE49-F238E27FC236}">
              <a16:creationId xmlns:a16="http://schemas.microsoft.com/office/drawing/2014/main" id="{00000000-0008-0000-0100-000025000000}"/>
            </a:ext>
          </a:extLst>
        </xdr:cNvPr>
        <xdr:cNvGrpSpPr>
          <a:grpSpLocks noChangeAspect="1"/>
        </xdr:cNvGrpSpPr>
      </xdr:nvGrpSpPr>
      <xdr:grpSpPr bwMode="auto">
        <a:xfrm>
          <a:off x="9245683" y="833939"/>
          <a:ext cx="174933" cy="174624"/>
          <a:chOff x="1600" y="1600"/>
          <a:chExt cx="160" cy="160"/>
        </a:xfrm>
      </xdr:grpSpPr>
      <xdr:sp macro="" textlink="">
        <xdr:nvSpPr>
          <xdr:cNvPr id="45" name="Oval 44">
            <a:extLst>
              <a:ext uri="{FF2B5EF4-FFF2-40B4-BE49-F238E27FC236}">
                <a16:creationId xmlns:a16="http://schemas.microsoft.com/office/drawing/2014/main" id="{00000000-0008-0000-0100-00002D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6" name="Arc 45">
            <a:extLst>
              <a:ext uri="{FF2B5EF4-FFF2-40B4-BE49-F238E27FC236}">
                <a16:creationId xmlns:a16="http://schemas.microsoft.com/office/drawing/2014/main" id="{00000000-0008-0000-0100-00002E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8" name="McK Moon">
          <a:extLst>
            <a:ext uri="{FF2B5EF4-FFF2-40B4-BE49-F238E27FC236}">
              <a16:creationId xmlns:a16="http://schemas.microsoft.com/office/drawing/2014/main" id="{00000000-0008-0000-0100-000026000000}"/>
            </a:ext>
          </a:extLst>
        </xdr:cNvPr>
        <xdr:cNvGrpSpPr>
          <a:grpSpLocks noChangeAspect="1"/>
        </xdr:cNvGrpSpPr>
      </xdr:nvGrpSpPr>
      <xdr:grpSpPr bwMode="auto">
        <a:xfrm>
          <a:off x="10924534" y="833939"/>
          <a:ext cx="174933" cy="174624"/>
          <a:chOff x="1600" y="1600"/>
          <a:chExt cx="160" cy="160"/>
        </a:xfrm>
      </xdr:grpSpPr>
      <xdr:sp macro="" textlink="">
        <xdr:nvSpPr>
          <xdr:cNvPr id="43" name="Oval 42">
            <a:extLst>
              <a:ext uri="{FF2B5EF4-FFF2-40B4-BE49-F238E27FC236}">
                <a16:creationId xmlns:a16="http://schemas.microsoft.com/office/drawing/2014/main" id="{00000000-0008-0000-01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3">
            <a:extLst>
              <a:ext uri="{FF2B5EF4-FFF2-40B4-BE49-F238E27FC236}">
                <a16:creationId xmlns:a16="http://schemas.microsoft.com/office/drawing/2014/main" id="{00000000-0008-0000-0100-00002C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2" name="Oval 18">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4314375" y="838116"/>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3" name="McK Moon">
          <a:extLst>
            <a:ext uri="{FF2B5EF4-FFF2-40B4-BE49-F238E27FC236}">
              <a16:creationId xmlns:a16="http://schemas.microsoft.com/office/drawing/2014/main" id="{00000000-0008-0000-0100-000017000000}"/>
            </a:ext>
          </a:extLst>
        </xdr:cNvPr>
        <xdr:cNvGrpSpPr>
          <a:grpSpLocks noChangeAspect="1"/>
        </xdr:cNvGrpSpPr>
      </xdr:nvGrpSpPr>
      <xdr:grpSpPr bwMode="auto">
        <a:xfrm>
          <a:off x="5842620" y="827589"/>
          <a:ext cx="190808" cy="180974"/>
          <a:chOff x="1600" y="1600"/>
          <a:chExt cx="160" cy="160"/>
        </a:xfrm>
      </xdr:grpSpPr>
      <xdr:sp macro="" textlink="">
        <xdr:nvSpPr>
          <xdr:cNvPr id="24" name="Oval 48">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9">
            <a:extLst>
              <a:ext uri="{FF2B5EF4-FFF2-40B4-BE49-F238E27FC236}">
                <a16:creationId xmlns:a16="http://schemas.microsoft.com/office/drawing/2014/main" id="{00000000-0008-0000-0100-00001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26" name="Group 35">
          <a:extLst>
            <a:ext uri="{FF2B5EF4-FFF2-40B4-BE49-F238E27FC236}">
              <a16:creationId xmlns:a16="http://schemas.microsoft.com/office/drawing/2014/main" id="{00000000-0008-0000-0100-00001A000000}"/>
            </a:ext>
          </a:extLst>
        </xdr:cNvPr>
        <xdr:cNvGrpSpPr/>
      </xdr:nvGrpSpPr>
      <xdr:grpSpPr>
        <a:xfrm>
          <a:off x="7547780" y="833939"/>
          <a:ext cx="174933" cy="174624"/>
          <a:chOff x="4267331" y="1228907"/>
          <a:chExt cx="174624" cy="174624"/>
        </a:xfrm>
      </xdr:grpSpPr>
      <xdr:sp macro="" textlink="">
        <xdr:nvSpPr>
          <xdr:cNvPr id="27" name="Oval 46">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8" name="Arc 47">
            <a:extLst>
              <a:ext uri="{FF2B5EF4-FFF2-40B4-BE49-F238E27FC236}">
                <a16:creationId xmlns:a16="http://schemas.microsoft.com/office/drawing/2014/main" id="{00000000-0008-0000-0100-00001C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9" name="McK Moon">
          <a:extLst>
            <a:ext uri="{FF2B5EF4-FFF2-40B4-BE49-F238E27FC236}">
              <a16:creationId xmlns:a16="http://schemas.microsoft.com/office/drawing/2014/main" id="{00000000-0008-0000-0100-00001D000000}"/>
            </a:ext>
          </a:extLst>
        </xdr:cNvPr>
        <xdr:cNvGrpSpPr>
          <a:grpSpLocks noChangeAspect="1"/>
        </xdr:cNvGrpSpPr>
      </xdr:nvGrpSpPr>
      <xdr:grpSpPr bwMode="auto">
        <a:xfrm>
          <a:off x="9245683" y="833939"/>
          <a:ext cx="174933" cy="174624"/>
          <a:chOff x="1600" y="1600"/>
          <a:chExt cx="160" cy="160"/>
        </a:xfrm>
      </xdr:grpSpPr>
      <xdr:sp macro="" textlink="">
        <xdr:nvSpPr>
          <xdr:cNvPr id="30" name="Oval 44">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1" name="Arc 45">
            <a:extLst>
              <a:ext uri="{FF2B5EF4-FFF2-40B4-BE49-F238E27FC236}">
                <a16:creationId xmlns:a16="http://schemas.microsoft.com/office/drawing/2014/main" id="{00000000-0008-0000-0100-00001F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2" name="McK Moon">
          <a:extLst>
            <a:ext uri="{FF2B5EF4-FFF2-40B4-BE49-F238E27FC236}">
              <a16:creationId xmlns:a16="http://schemas.microsoft.com/office/drawing/2014/main" id="{00000000-0008-0000-0100-000020000000}"/>
            </a:ext>
          </a:extLst>
        </xdr:cNvPr>
        <xdr:cNvGrpSpPr>
          <a:grpSpLocks noChangeAspect="1"/>
        </xdr:cNvGrpSpPr>
      </xdr:nvGrpSpPr>
      <xdr:grpSpPr bwMode="auto">
        <a:xfrm>
          <a:off x="10924534" y="833939"/>
          <a:ext cx="174933" cy="174624"/>
          <a:chOff x="1600" y="1600"/>
          <a:chExt cx="160" cy="160"/>
        </a:xfrm>
      </xdr:grpSpPr>
      <xdr:sp macro="" textlink="">
        <xdr:nvSpPr>
          <xdr:cNvPr id="33" name="Oval 42">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4" name="Arc 43">
            <a:extLst>
              <a:ext uri="{FF2B5EF4-FFF2-40B4-BE49-F238E27FC236}">
                <a16:creationId xmlns:a16="http://schemas.microsoft.com/office/drawing/2014/main" id="{00000000-0008-0000-0100-000022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2" name="McK Moon">
          <a:extLst>
            <a:ext uri="{FF2B5EF4-FFF2-40B4-BE49-F238E27FC236}">
              <a16:creationId xmlns:a16="http://schemas.microsoft.com/office/drawing/2014/main" id="{00000000-0008-0000-0100-000002000000}"/>
            </a:ext>
          </a:extLst>
        </xdr:cNvPr>
        <xdr:cNvGrpSpPr>
          <a:grpSpLocks noChangeAspect="1"/>
        </xdr:cNvGrpSpPr>
      </xdr:nvGrpSpPr>
      <xdr:grpSpPr bwMode="auto">
        <a:xfrm>
          <a:off x="6114227" y="12835439"/>
          <a:ext cx="0" cy="932699"/>
          <a:chOff x="1600" y="1600"/>
          <a:chExt cx="160" cy="160"/>
        </a:xfrm>
      </xdr:grpSpPr>
      <xdr:sp macro="" textlink="">
        <xdr:nvSpPr>
          <xdr:cNvPr id="3" name="Oval 48">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 name="Arc 49">
            <a:extLst>
              <a:ext uri="{FF2B5EF4-FFF2-40B4-BE49-F238E27FC236}">
                <a16:creationId xmlns:a16="http://schemas.microsoft.com/office/drawing/2014/main" id="{00000000-0008-0000-0100-000004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5" name="McK Moon">
          <a:extLst>
            <a:ext uri="{FF2B5EF4-FFF2-40B4-BE49-F238E27FC236}">
              <a16:creationId xmlns:a16="http://schemas.microsoft.com/office/drawing/2014/main" id="{00000000-0008-0000-0100-000005000000}"/>
            </a:ext>
          </a:extLst>
        </xdr:cNvPr>
        <xdr:cNvGrpSpPr>
          <a:grpSpLocks noChangeAspect="1"/>
        </xdr:cNvGrpSpPr>
      </xdr:nvGrpSpPr>
      <xdr:grpSpPr bwMode="auto">
        <a:xfrm>
          <a:off x="9507765" y="12835439"/>
          <a:ext cx="0" cy="932699"/>
          <a:chOff x="1600" y="1600"/>
          <a:chExt cx="160" cy="160"/>
        </a:xfrm>
      </xdr:grpSpPr>
      <xdr:sp macro="" textlink="">
        <xdr:nvSpPr>
          <xdr:cNvPr id="6" name="Oval 44">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7" name="Arc 45">
            <a:extLst>
              <a:ext uri="{FF2B5EF4-FFF2-40B4-BE49-F238E27FC236}">
                <a16:creationId xmlns:a16="http://schemas.microsoft.com/office/drawing/2014/main" id="{00000000-0008-0000-0100-000007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8" name="McK Moon">
          <a:extLst>
            <a:ext uri="{FF2B5EF4-FFF2-40B4-BE49-F238E27FC236}">
              <a16:creationId xmlns:a16="http://schemas.microsoft.com/office/drawing/2014/main" id="{00000000-0008-0000-0100-000008000000}"/>
            </a:ext>
          </a:extLst>
        </xdr:cNvPr>
        <xdr:cNvGrpSpPr>
          <a:grpSpLocks noChangeAspect="1"/>
        </xdr:cNvGrpSpPr>
      </xdr:nvGrpSpPr>
      <xdr:grpSpPr bwMode="auto">
        <a:xfrm>
          <a:off x="6114227" y="12835439"/>
          <a:ext cx="0" cy="932699"/>
          <a:chOff x="1600" y="1600"/>
          <a:chExt cx="160" cy="160"/>
        </a:xfrm>
      </xdr:grpSpPr>
      <xdr:sp macro="" textlink="">
        <xdr:nvSpPr>
          <xdr:cNvPr id="9" name="Oval 48">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0" name="Arc 49">
            <a:extLst>
              <a:ext uri="{FF2B5EF4-FFF2-40B4-BE49-F238E27FC236}">
                <a16:creationId xmlns:a16="http://schemas.microsoft.com/office/drawing/2014/main" id="{00000000-0008-0000-0100-00000A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11" name="McK Moon">
          <a:extLst>
            <a:ext uri="{FF2B5EF4-FFF2-40B4-BE49-F238E27FC236}">
              <a16:creationId xmlns:a16="http://schemas.microsoft.com/office/drawing/2014/main" id="{00000000-0008-0000-0100-00000B000000}"/>
            </a:ext>
          </a:extLst>
        </xdr:cNvPr>
        <xdr:cNvGrpSpPr>
          <a:grpSpLocks noChangeAspect="1"/>
        </xdr:cNvGrpSpPr>
      </xdr:nvGrpSpPr>
      <xdr:grpSpPr bwMode="auto">
        <a:xfrm>
          <a:off x="9507765" y="12835439"/>
          <a:ext cx="0" cy="932699"/>
          <a:chOff x="1600" y="1600"/>
          <a:chExt cx="160" cy="160"/>
        </a:xfrm>
      </xdr:grpSpPr>
      <xdr:sp macro="" textlink="">
        <xdr:nvSpPr>
          <xdr:cNvPr id="12" name="Oval 44">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3" name="Arc 45">
            <a:extLst>
              <a:ext uri="{FF2B5EF4-FFF2-40B4-BE49-F238E27FC236}">
                <a16:creationId xmlns:a16="http://schemas.microsoft.com/office/drawing/2014/main" id="{00000000-0008-0000-0100-00000D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1449917</xdr:colOff>
      <xdr:row>8</xdr:row>
      <xdr:rowOff>135099</xdr:rowOff>
    </xdr:from>
    <xdr:to>
      <xdr:col>22</xdr:col>
      <xdr:colOff>127000</xdr:colOff>
      <xdr:row>14</xdr:row>
      <xdr:rowOff>185357</xdr:rowOff>
    </xdr:to>
    <xdr:grpSp>
      <xdr:nvGrpSpPr>
        <xdr:cNvPr id="17" name="Groep 16">
          <a:extLst>
            <a:ext uri="{FF2B5EF4-FFF2-40B4-BE49-F238E27FC236}">
              <a16:creationId xmlns:a16="http://schemas.microsoft.com/office/drawing/2014/main" id="{00000000-0008-0000-0100-000011000000}"/>
            </a:ext>
            <a:ext uri="{147F2762-F138-4A5C-976F-8EAC2B608ADB}">
              <a16:predDERef xmlns:a16="http://schemas.microsoft.com/office/drawing/2014/main" pred="{00000000-0008-0000-0100-00000B000000}"/>
            </a:ext>
          </a:extLst>
        </xdr:cNvPr>
        <xdr:cNvGrpSpPr/>
      </xdr:nvGrpSpPr>
      <xdr:grpSpPr>
        <a:xfrm>
          <a:off x="19322281" y="6733326"/>
          <a:ext cx="6331719" cy="7219986"/>
          <a:chOff x="19750149" y="6394384"/>
          <a:chExt cx="7421223" cy="7221223"/>
        </a:xfrm>
      </xdr:grpSpPr>
      <xdr:grpSp>
        <xdr:nvGrpSpPr>
          <xdr:cNvPr id="16" name="Groep 15">
            <a:extLst>
              <a:ext uri="{FF2B5EF4-FFF2-40B4-BE49-F238E27FC236}">
                <a16:creationId xmlns:a16="http://schemas.microsoft.com/office/drawing/2014/main" id="{00000000-0008-0000-0100-000010000000}"/>
              </a:ext>
            </a:extLst>
          </xdr:cNvPr>
          <xdr:cNvGrpSpPr/>
        </xdr:nvGrpSpPr>
        <xdr:grpSpPr>
          <a:xfrm>
            <a:off x="19834456" y="6394384"/>
            <a:ext cx="7216543" cy="7221223"/>
            <a:chOff x="19948072" y="6549045"/>
            <a:chExt cx="6871606" cy="6876062"/>
          </a:xfrm>
        </xdr:grpSpPr>
        <xdr:grpSp>
          <xdr:nvGrpSpPr>
            <xdr:cNvPr id="98" name="Groep 97">
              <a:extLst>
                <a:ext uri="{FF2B5EF4-FFF2-40B4-BE49-F238E27FC236}">
                  <a16:creationId xmlns:a16="http://schemas.microsoft.com/office/drawing/2014/main" id="{00000000-0008-0000-0100-000062000000}"/>
                </a:ext>
              </a:extLst>
            </xdr:cNvPr>
            <xdr:cNvGrpSpPr/>
          </xdr:nvGrpSpPr>
          <xdr:grpSpPr>
            <a:xfrm>
              <a:off x="19948072" y="6549045"/>
              <a:ext cx="6871606" cy="6876062"/>
              <a:chOff x="1150578" y="1770301"/>
              <a:chExt cx="5407293" cy="5412098"/>
            </a:xfrm>
          </xdr:grpSpPr>
          <xdr:sp macro="" textlink="">
            <xdr:nvSpPr>
              <xdr:cNvPr id="100" name="Cirkel 40">
                <a:extLst>
                  <a:ext uri="{FF2B5EF4-FFF2-40B4-BE49-F238E27FC236}">
                    <a16:creationId xmlns:a16="http://schemas.microsoft.com/office/drawing/2014/main" id="{00000000-0008-0000-0100-000064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101" name="Cirkel 41">
                <a:extLst>
                  <a:ext uri="{FF2B5EF4-FFF2-40B4-BE49-F238E27FC236}">
                    <a16:creationId xmlns:a16="http://schemas.microsoft.com/office/drawing/2014/main" id="{00000000-0008-0000-0100-000065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102" name="Cirkel 42">
                <a:extLst>
                  <a:ext uri="{FF2B5EF4-FFF2-40B4-BE49-F238E27FC236}">
                    <a16:creationId xmlns:a16="http://schemas.microsoft.com/office/drawing/2014/main" id="{00000000-0008-0000-0100-000066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103" name="Ovaal 102">
              <a:extLst>
                <a:ext uri="{FF2B5EF4-FFF2-40B4-BE49-F238E27FC236}">
                  <a16:creationId xmlns:a16="http://schemas.microsoft.com/office/drawing/2014/main" id="{00000000-0008-0000-0100-000067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96" name="Grafiek 95">
            <a:extLst>
              <a:ext uri="{FF2B5EF4-FFF2-40B4-BE49-F238E27FC236}">
                <a16:creationId xmlns:a16="http://schemas.microsoft.com/office/drawing/2014/main" id="{00000000-0008-0000-0100-000060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104" name="Picture 46">
            <a:extLst>
              <a:ext uri="{FF2B5EF4-FFF2-40B4-BE49-F238E27FC236}">
                <a16:creationId xmlns:a16="http://schemas.microsoft.com/office/drawing/2014/main" id="{00000000-0008-0000-0100-000068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105" name="Picture 47">
            <a:extLst>
              <a:ext uri="{FF2B5EF4-FFF2-40B4-BE49-F238E27FC236}">
                <a16:creationId xmlns:a16="http://schemas.microsoft.com/office/drawing/2014/main" id="{00000000-0008-0000-0100-000069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106" name="Picture 48">
            <a:extLst>
              <a:ext uri="{FF2B5EF4-FFF2-40B4-BE49-F238E27FC236}">
                <a16:creationId xmlns:a16="http://schemas.microsoft.com/office/drawing/2014/main" id="{00000000-0008-0000-0100-00006A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300-000002000000}"/>
            </a:ext>
          </a:extLst>
        </xdr:cNvPr>
        <xdr:cNvGrpSpPr/>
      </xdr:nvGrpSpPr>
      <xdr:grpSpPr>
        <a:xfrm>
          <a:off x="20048680" y="1879022"/>
          <a:ext cx="3397054" cy="4722092"/>
          <a:chOff x="842033" y="1732840"/>
          <a:chExt cx="1999587" cy="3223296"/>
        </a:xfrm>
      </xdr:grpSpPr>
      <xdr:sp macro="" textlink="">
        <xdr:nvSpPr>
          <xdr:cNvPr id="3" name="Rechthoek 2">
            <a:extLst>
              <a:ext uri="{FF2B5EF4-FFF2-40B4-BE49-F238E27FC236}">
                <a16:creationId xmlns:a16="http://schemas.microsoft.com/office/drawing/2014/main" id="{00000000-0008-0000-03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3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3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3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3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3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3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3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3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3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300-00000E000000}"/>
            </a:ext>
          </a:extLst>
        </xdr:cNvPr>
        <xdr:cNvGrpSpPr>
          <a:grpSpLocks noChangeAspect="1"/>
        </xdr:cNvGrpSpPr>
      </xdr:nvGrpSpPr>
      <xdr:grpSpPr bwMode="auto">
        <a:xfrm>
          <a:off x="5842909" y="849814"/>
          <a:ext cx="174933" cy="174624"/>
          <a:chOff x="1600" y="1600"/>
          <a:chExt cx="160" cy="160"/>
        </a:xfrm>
      </xdr:grpSpPr>
      <xdr:sp macro="" textlink="">
        <xdr:nvSpPr>
          <xdr:cNvPr id="15" name="Oval 48">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3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300-000011000000}"/>
            </a:ext>
          </a:extLst>
        </xdr:cNvPr>
        <xdr:cNvGrpSpPr/>
      </xdr:nvGrpSpPr>
      <xdr:grpSpPr>
        <a:xfrm>
          <a:off x="7546337" y="849814"/>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3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300-000014000000}"/>
            </a:ext>
          </a:extLst>
        </xdr:cNvPr>
        <xdr:cNvGrpSpPr>
          <a:grpSpLocks noChangeAspect="1"/>
        </xdr:cNvGrpSpPr>
      </xdr:nvGrpSpPr>
      <xdr:grpSpPr bwMode="auto">
        <a:xfrm>
          <a:off x="9245683" y="849814"/>
          <a:ext cx="174933" cy="174624"/>
          <a:chOff x="1600" y="1600"/>
          <a:chExt cx="160" cy="160"/>
        </a:xfrm>
      </xdr:grpSpPr>
      <xdr:sp macro="" textlink="">
        <xdr:nvSpPr>
          <xdr:cNvPr id="21" name="Oval 44">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3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300-000017000000}"/>
            </a:ext>
          </a:extLst>
        </xdr:cNvPr>
        <xdr:cNvGrpSpPr>
          <a:grpSpLocks noChangeAspect="1"/>
        </xdr:cNvGrpSpPr>
      </xdr:nvGrpSpPr>
      <xdr:grpSpPr bwMode="auto">
        <a:xfrm>
          <a:off x="10925977" y="849814"/>
          <a:ext cx="174933" cy="174624"/>
          <a:chOff x="1600" y="1600"/>
          <a:chExt cx="160" cy="160"/>
        </a:xfrm>
      </xdr:grpSpPr>
      <xdr:sp macro="" textlink="">
        <xdr:nvSpPr>
          <xdr:cNvPr id="24" name="Oval 42">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3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300-00001B000000}"/>
            </a:ext>
          </a:extLst>
        </xdr:cNvPr>
        <xdr:cNvGrpSpPr>
          <a:grpSpLocks noChangeAspect="1"/>
        </xdr:cNvGrpSpPr>
      </xdr:nvGrpSpPr>
      <xdr:grpSpPr bwMode="auto">
        <a:xfrm>
          <a:off x="5839734" y="843464"/>
          <a:ext cx="190808" cy="180974"/>
          <a:chOff x="1600" y="1600"/>
          <a:chExt cx="160" cy="160"/>
        </a:xfrm>
      </xdr:grpSpPr>
      <xdr:sp macro="" textlink="">
        <xdr:nvSpPr>
          <xdr:cNvPr id="28" name="Oval 48">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3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300-00001E000000}"/>
            </a:ext>
          </a:extLst>
        </xdr:cNvPr>
        <xdr:cNvGrpSpPr/>
      </xdr:nvGrpSpPr>
      <xdr:grpSpPr>
        <a:xfrm>
          <a:off x="7546337" y="849814"/>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3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300-000021000000}"/>
            </a:ext>
          </a:extLst>
        </xdr:cNvPr>
        <xdr:cNvGrpSpPr>
          <a:grpSpLocks noChangeAspect="1"/>
        </xdr:cNvGrpSpPr>
      </xdr:nvGrpSpPr>
      <xdr:grpSpPr bwMode="auto">
        <a:xfrm>
          <a:off x="9245683" y="849814"/>
          <a:ext cx="174933" cy="174624"/>
          <a:chOff x="1600" y="1600"/>
          <a:chExt cx="160" cy="160"/>
        </a:xfrm>
      </xdr:grpSpPr>
      <xdr:sp macro="" textlink="">
        <xdr:nvSpPr>
          <xdr:cNvPr id="34" name="Oval 44">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3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300-000024000000}"/>
            </a:ext>
          </a:extLst>
        </xdr:cNvPr>
        <xdr:cNvGrpSpPr>
          <a:grpSpLocks noChangeAspect="1"/>
        </xdr:cNvGrpSpPr>
      </xdr:nvGrpSpPr>
      <xdr:grpSpPr bwMode="auto">
        <a:xfrm>
          <a:off x="10925977" y="849814"/>
          <a:ext cx="174933" cy="174624"/>
          <a:chOff x="1600" y="1600"/>
          <a:chExt cx="160" cy="160"/>
        </a:xfrm>
      </xdr:grpSpPr>
      <xdr:sp macro="" textlink="">
        <xdr:nvSpPr>
          <xdr:cNvPr id="37" name="Oval 42">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3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300-000027000000}"/>
            </a:ext>
          </a:extLst>
        </xdr:cNvPr>
        <xdr:cNvGrpSpPr>
          <a:grpSpLocks noChangeAspect="1"/>
        </xdr:cNvGrpSpPr>
      </xdr:nvGrpSpPr>
      <xdr:grpSpPr bwMode="auto">
        <a:xfrm>
          <a:off x="6112784" y="12851314"/>
          <a:ext cx="0" cy="928369"/>
          <a:chOff x="1600" y="1600"/>
          <a:chExt cx="160" cy="160"/>
        </a:xfrm>
      </xdr:grpSpPr>
      <xdr:sp macro="" textlink="">
        <xdr:nvSpPr>
          <xdr:cNvPr id="40" name="Oval 48">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3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300-00002A000000}"/>
            </a:ext>
          </a:extLst>
        </xdr:cNvPr>
        <xdr:cNvGrpSpPr>
          <a:grpSpLocks noChangeAspect="1"/>
        </xdr:cNvGrpSpPr>
      </xdr:nvGrpSpPr>
      <xdr:grpSpPr bwMode="auto">
        <a:xfrm>
          <a:off x="9509208" y="12851314"/>
          <a:ext cx="0" cy="928369"/>
          <a:chOff x="1600" y="1600"/>
          <a:chExt cx="160" cy="160"/>
        </a:xfrm>
      </xdr:grpSpPr>
      <xdr:sp macro="" textlink="">
        <xdr:nvSpPr>
          <xdr:cNvPr id="43" name="Oval 44">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3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300-00002D000000}"/>
            </a:ext>
          </a:extLst>
        </xdr:cNvPr>
        <xdr:cNvGrpSpPr>
          <a:grpSpLocks noChangeAspect="1"/>
        </xdr:cNvGrpSpPr>
      </xdr:nvGrpSpPr>
      <xdr:grpSpPr bwMode="auto">
        <a:xfrm>
          <a:off x="6112784" y="12851314"/>
          <a:ext cx="0" cy="928369"/>
          <a:chOff x="1600" y="1600"/>
          <a:chExt cx="160" cy="160"/>
        </a:xfrm>
      </xdr:grpSpPr>
      <xdr:sp macro="" textlink="">
        <xdr:nvSpPr>
          <xdr:cNvPr id="46" name="Oval 48">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3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300-000030000000}"/>
            </a:ext>
          </a:extLst>
        </xdr:cNvPr>
        <xdr:cNvGrpSpPr>
          <a:grpSpLocks noChangeAspect="1"/>
        </xdr:cNvGrpSpPr>
      </xdr:nvGrpSpPr>
      <xdr:grpSpPr bwMode="auto">
        <a:xfrm>
          <a:off x="9509208" y="12851314"/>
          <a:ext cx="0" cy="928369"/>
          <a:chOff x="1600" y="1600"/>
          <a:chExt cx="160" cy="160"/>
        </a:xfrm>
      </xdr:grpSpPr>
      <xdr:sp macro="" textlink="">
        <xdr:nvSpPr>
          <xdr:cNvPr id="49" name="Oval 44">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3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300-000033000000}"/>
            </a:ext>
            <a:ext uri="{147F2762-F138-4A5C-976F-8EAC2B608ADB}">
              <a16:predDERef xmlns:a16="http://schemas.microsoft.com/office/drawing/2014/main" pred="{00000000-0008-0000-0300-000030000000}"/>
            </a:ext>
          </a:extLst>
        </xdr:cNvPr>
        <xdr:cNvGrpSpPr/>
      </xdr:nvGrpSpPr>
      <xdr:grpSpPr>
        <a:xfrm>
          <a:off x="18747551" y="6770849"/>
          <a:ext cx="7612755" cy="7194008"/>
          <a:chOff x="19750149" y="6394384"/>
          <a:chExt cx="7421223" cy="7221223"/>
        </a:xfrm>
      </xdr:grpSpPr>
      <xdr:grpSp>
        <xdr:nvGrpSpPr>
          <xdr:cNvPr id="52" name="Groep 51">
            <a:extLst>
              <a:ext uri="{FF2B5EF4-FFF2-40B4-BE49-F238E27FC236}">
                <a16:creationId xmlns:a16="http://schemas.microsoft.com/office/drawing/2014/main" id="{00000000-0008-0000-03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3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3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3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3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3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3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3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3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3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400-000002000000}"/>
            </a:ext>
          </a:extLst>
        </xdr:cNvPr>
        <xdr:cNvGrpSpPr/>
      </xdr:nvGrpSpPr>
      <xdr:grpSpPr>
        <a:xfrm>
          <a:off x="20032805" y="1498022"/>
          <a:ext cx="3492304" cy="4706217"/>
          <a:chOff x="842033" y="1732840"/>
          <a:chExt cx="1999587" cy="3223296"/>
        </a:xfrm>
      </xdr:grpSpPr>
      <xdr:sp macro="" textlink="">
        <xdr:nvSpPr>
          <xdr:cNvPr id="3" name="Rechthoek 2">
            <a:extLst>
              <a:ext uri="{FF2B5EF4-FFF2-40B4-BE49-F238E27FC236}">
                <a16:creationId xmlns:a16="http://schemas.microsoft.com/office/drawing/2014/main" id="{00000000-0008-0000-04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4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4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4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4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4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4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4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4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4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400-00000E000000}"/>
            </a:ext>
          </a:extLst>
        </xdr:cNvPr>
        <xdr:cNvGrpSpPr>
          <a:grpSpLocks noChangeAspect="1"/>
        </xdr:cNvGrpSpPr>
      </xdr:nvGrpSpPr>
      <xdr:grpSpPr bwMode="auto">
        <a:xfrm>
          <a:off x="5858784" y="833939"/>
          <a:ext cx="174933" cy="174624"/>
          <a:chOff x="1600" y="1600"/>
          <a:chExt cx="160" cy="160"/>
        </a:xfrm>
      </xdr:grpSpPr>
      <xdr:sp macro="" textlink="">
        <xdr:nvSpPr>
          <xdr:cNvPr id="15" name="Oval 48">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4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400-000011000000}"/>
            </a:ext>
          </a:extLst>
        </xdr:cNvPr>
        <xdr:cNvGrpSpPr/>
      </xdr:nvGrpSpPr>
      <xdr:grpSpPr>
        <a:xfrm>
          <a:off x="7554275" y="833939"/>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4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4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400-000014000000}"/>
            </a:ext>
          </a:extLst>
        </xdr:cNvPr>
        <xdr:cNvGrpSpPr>
          <a:grpSpLocks noChangeAspect="1"/>
        </xdr:cNvGrpSpPr>
      </xdr:nvGrpSpPr>
      <xdr:grpSpPr bwMode="auto">
        <a:xfrm>
          <a:off x="9245683" y="833939"/>
          <a:ext cx="174933" cy="174624"/>
          <a:chOff x="1600" y="1600"/>
          <a:chExt cx="160" cy="160"/>
        </a:xfrm>
      </xdr:grpSpPr>
      <xdr:sp macro="" textlink="">
        <xdr:nvSpPr>
          <xdr:cNvPr id="21" name="Oval 44">
            <a:extLst>
              <a:ext uri="{FF2B5EF4-FFF2-40B4-BE49-F238E27FC236}">
                <a16:creationId xmlns:a16="http://schemas.microsoft.com/office/drawing/2014/main" id="{00000000-0008-0000-04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4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400-000017000000}"/>
            </a:ext>
          </a:extLst>
        </xdr:cNvPr>
        <xdr:cNvGrpSpPr>
          <a:grpSpLocks noChangeAspect="1"/>
        </xdr:cNvGrpSpPr>
      </xdr:nvGrpSpPr>
      <xdr:grpSpPr bwMode="auto">
        <a:xfrm>
          <a:off x="10918040" y="833939"/>
          <a:ext cx="174933" cy="174624"/>
          <a:chOff x="1600" y="1600"/>
          <a:chExt cx="160" cy="160"/>
        </a:xfrm>
      </xdr:grpSpPr>
      <xdr:sp macro="" textlink="">
        <xdr:nvSpPr>
          <xdr:cNvPr id="24" name="Oval 42">
            <a:extLst>
              <a:ext uri="{FF2B5EF4-FFF2-40B4-BE49-F238E27FC236}">
                <a16:creationId xmlns:a16="http://schemas.microsoft.com/office/drawing/2014/main" id="{00000000-0008-0000-04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4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4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400-00001B000000}"/>
            </a:ext>
          </a:extLst>
        </xdr:cNvPr>
        <xdr:cNvGrpSpPr>
          <a:grpSpLocks noChangeAspect="1"/>
        </xdr:cNvGrpSpPr>
      </xdr:nvGrpSpPr>
      <xdr:grpSpPr bwMode="auto">
        <a:xfrm>
          <a:off x="5855609" y="827589"/>
          <a:ext cx="190808" cy="180974"/>
          <a:chOff x="1600" y="1600"/>
          <a:chExt cx="160" cy="160"/>
        </a:xfrm>
      </xdr:grpSpPr>
      <xdr:sp macro="" textlink="">
        <xdr:nvSpPr>
          <xdr:cNvPr id="28" name="Oval 48">
            <a:extLst>
              <a:ext uri="{FF2B5EF4-FFF2-40B4-BE49-F238E27FC236}">
                <a16:creationId xmlns:a16="http://schemas.microsoft.com/office/drawing/2014/main" id="{00000000-0008-0000-04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4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400-00001E000000}"/>
            </a:ext>
          </a:extLst>
        </xdr:cNvPr>
        <xdr:cNvGrpSpPr/>
      </xdr:nvGrpSpPr>
      <xdr:grpSpPr>
        <a:xfrm>
          <a:off x="7554275" y="833939"/>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4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4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400-000021000000}"/>
            </a:ext>
          </a:extLst>
        </xdr:cNvPr>
        <xdr:cNvGrpSpPr>
          <a:grpSpLocks noChangeAspect="1"/>
        </xdr:cNvGrpSpPr>
      </xdr:nvGrpSpPr>
      <xdr:grpSpPr bwMode="auto">
        <a:xfrm>
          <a:off x="9245683" y="833939"/>
          <a:ext cx="174933" cy="174624"/>
          <a:chOff x="1600" y="1600"/>
          <a:chExt cx="160" cy="160"/>
        </a:xfrm>
      </xdr:grpSpPr>
      <xdr:sp macro="" textlink="">
        <xdr:nvSpPr>
          <xdr:cNvPr id="34" name="Oval 44">
            <a:extLst>
              <a:ext uri="{FF2B5EF4-FFF2-40B4-BE49-F238E27FC236}">
                <a16:creationId xmlns:a16="http://schemas.microsoft.com/office/drawing/2014/main" id="{00000000-0008-0000-04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4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400-000024000000}"/>
            </a:ext>
          </a:extLst>
        </xdr:cNvPr>
        <xdr:cNvGrpSpPr>
          <a:grpSpLocks noChangeAspect="1"/>
        </xdr:cNvGrpSpPr>
      </xdr:nvGrpSpPr>
      <xdr:grpSpPr bwMode="auto">
        <a:xfrm>
          <a:off x="10918040" y="833939"/>
          <a:ext cx="174933" cy="174624"/>
          <a:chOff x="1600" y="1600"/>
          <a:chExt cx="160" cy="160"/>
        </a:xfrm>
      </xdr:grpSpPr>
      <xdr:sp macro="" textlink="">
        <xdr:nvSpPr>
          <xdr:cNvPr id="37" name="Oval 42">
            <a:extLst>
              <a:ext uri="{FF2B5EF4-FFF2-40B4-BE49-F238E27FC236}">
                <a16:creationId xmlns:a16="http://schemas.microsoft.com/office/drawing/2014/main" id="{00000000-0008-0000-04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4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400-000027000000}"/>
            </a:ext>
          </a:extLst>
        </xdr:cNvPr>
        <xdr:cNvGrpSpPr>
          <a:grpSpLocks noChangeAspect="1"/>
        </xdr:cNvGrpSpPr>
      </xdr:nvGrpSpPr>
      <xdr:grpSpPr bwMode="auto">
        <a:xfrm>
          <a:off x="6120722" y="12883064"/>
          <a:ext cx="0" cy="928369"/>
          <a:chOff x="1600" y="1600"/>
          <a:chExt cx="160" cy="160"/>
        </a:xfrm>
      </xdr:grpSpPr>
      <xdr:sp macro="" textlink="">
        <xdr:nvSpPr>
          <xdr:cNvPr id="40" name="Oval 48">
            <a:extLst>
              <a:ext uri="{FF2B5EF4-FFF2-40B4-BE49-F238E27FC236}">
                <a16:creationId xmlns:a16="http://schemas.microsoft.com/office/drawing/2014/main" id="{00000000-0008-0000-04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4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400-00002A000000}"/>
            </a:ext>
          </a:extLst>
        </xdr:cNvPr>
        <xdr:cNvGrpSpPr>
          <a:grpSpLocks noChangeAspect="1"/>
        </xdr:cNvGrpSpPr>
      </xdr:nvGrpSpPr>
      <xdr:grpSpPr bwMode="auto">
        <a:xfrm>
          <a:off x="9501271" y="12883064"/>
          <a:ext cx="0" cy="928369"/>
          <a:chOff x="1600" y="1600"/>
          <a:chExt cx="160" cy="160"/>
        </a:xfrm>
      </xdr:grpSpPr>
      <xdr:sp macro="" textlink="">
        <xdr:nvSpPr>
          <xdr:cNvPr id="43" name="Oval 44">
            <a:extLst>
              <a:ext uri="{FF2B5EF4-FFF2-40B4-BE49-F238E27FC236}">
                <a16:creationId xmlns:a16="http://schemas.microsoft.com/office/drawing/2014/main" id="{00000000-0008-0000-04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4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400-00002D000000}"/>
            </a:ext>
          </a:extLst>
        </xdr:cNvPr>
        <xdr:cNvGrpSpPr>
          <a:grpSpLocks noChangeAspect="1"/>
        </xdr:cNvGrpSpPr>
      </xdr:nvGrpSpPr>
      <xdr:grpSpPr bwMode="auto">
        <a:xfrm>
          <a:off x="6120722" y="12883064"/>
          <a:ext cx="0" cy="928369"/>
          <a:chOff x="1600" y="1600"/>
          <a:chExt cx="160" cy="160"/>
        </a:xfrm>
      </xdr:grpSpPr>
      <xdr:sp macro="" textlink="">
        <xdr:nvSpPr>
          <xdr:cNvPr id="46" name="Oval 48">
            <a:extLst>
              <a:ext uri="{FF2B5EF4-FFF2-40B4-BE49-F238E27FC236}">
                <a16:creationId xmlns:a16="http://schemas.microsoft.com/office/drawing/2014/main" id="{00000000-0008-0000-04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4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400-000030000000}"/>
            </a:ext>
          </a:extLst>
        </xdr:cNvPr>
        <xdr:cNvGrpSpPr>
          <a:grpSpLocks noChangeAspect="1"/>
        </xdr:cNvGrpSpPr>
      </xdr:nvGrpSpPr>
      <xdr:grpSpPr bwMode="auto">
        <a:xfrm>
          <a:off x="9501271" y="12883064"/>
          <a:ext cx="0" cy="928369"/>
          <a:chOff x="1600" y="1600"/>
          <a:chExt cx="160" cy="160"/>
        </a:xfrm>
      </xdr:grpSpPr>
      <xdr:sp macro="" textlink="">
        <xdr:nvSpPr>
          <xdr:cNvPr id="49" name="Oval 44">
            <a:extLst>
              <a:ext uri="{FF2B5EF4-FFF2-40B4-BE49-F238E27FC236}">
                <a16:creationId xmlns:a16="http://schemas.microsoft.com/office/drawing/2014/main" id="{00000000-0008-0000-04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4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1233714</xdr:colOff>
      <xdr:row>8</xdr:row>
      <xdr:rowOff>135099</xdr:rowOff>
    </xdr:from>
    <xdr:to>
      <xdr:col>22</xdr:col>
      <xdr:colOff>290285</xdr:colOff>
      <xdr:row>14</xdr:row>
      <xdr:rowOff>185357</xdr:rowOff>
    </xdr:to>
    <xdr:grpSp>
      <xdr:nvGrpSpPr>
        <xdr:cNvPr id="51" name="Groep 50">
          <a:extLst>
            <a:ext uri="{FF2B5EF4-FFF2-40B4-BE49-F238E27FC236}">
              <a16:creationId xmlns:a16="http://schemas.microsoft.com/office/drawing/2014/main" id="{00000000-0008-0000-0400-000033000000}"/>
            </a:ext>
            <a:ext uri="{147F2762-F138-4A5C-976F-8EAC2B608ADB}">
              <a16:predDERef xmlns:a16="http://schemas.microsoft.com/office/drawing/2014/main" pred="{00000000-0008-0000-0400-000030000000}"/>
            </a:ext>
          </a:extLst>
        </xdr:cNvPr>
        <xdr:cNvGrpSpPr/>
      </xdr:nvGrpSpPr>
      <xdr:grpSpPr>
        <a:xfrm>
          <a:off x="19093089" y="6659724"/>
          <a:ext cx="6795634" cy="7336883"/>
          <a:chOff x="19750149" y="6394384"/>
          <a:chExt cx="7421223" cy="7221223"/>
        </a:xfrm>
      </xdr:grpSpPr>
      <xdr:grpSp>
        <xdr:nvGrpSpPr>
          <xdr:cNvPr id="52" name="Groep 51">
            <a:extLst>
              <a:ext uri="{FF2B5EF4-FFF2-40B4-BE49-F238E27FC236}">
                <a16:creationId xmlns:a16="http://schemas.microsoft.com/office/drawing/2014/main" id="{00000000-0008-0000-04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4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4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4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4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4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4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4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4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4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5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5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5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5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5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5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5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5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5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5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5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5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5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5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5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5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5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5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5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5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5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5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5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5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5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5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5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5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5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5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5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5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5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5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5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62" name="Groep 50">
          <a:extLst>
            <a:ext uri="{FF2B5EF4-FFF2-40B4-BE49-F238E27FC236}">
              <a16:creationId xmlns:a16="http://schemas.microsoft.com/office/drawing/2014/main" id="{00000000-0008-0000-0500-000033000000}"/>
            </a:ext>
            <a:ext uri="{147F2762-F138-4A5C-976F-8EAC2B608ADB}">
              <a16:predDERef xmlns:a16="http://schemas.microsoft.com/office/drawing/2014/main" pred="{00000000-0008-0000-0500-000030000000}"/>
            </a:ext>
          </a:extLst>
        </xdr:cNvPr>
        <xdr:cNvGrpSpPr/>
      </xdr:nvGrpSpPr>
      <xdr:grpSpPr>
        <a:xfrm>
          <a:off x="18767962" y="6775385"/>
          <a:ext cx="7678523" cy="7221222"/>
          <a:chOff x="19750149" y="6394384"/>
          <a:chExt cx="7421223" cy="7221223"/>
        </a:xfrm>
      </xdr:grpSpPr>
      <xdr:grpSp>
        <xdr:nvGrpSpPr>
          <xdr:cNvPr id="63" name="Groep 51">
            <a:extLst>
              <a:ext uri="{FF2B5EF4-FFF2-40B4-BE49-F238E27FC236}">
                <a16:creationId xmlns:a16="http://schemas.microsoft.com/office/drawing/2014/main" id="{00000000-0008-0000-0500-000034000000}"/>
              </a:ext>
            </a:extLst>
          </xdr:cNvPr>
          <xdr:cNvGrpSpPr/>
        </xdr:nvGrpSpPr>
        <xdr:grpSpPr>
          <a:xfrm>
            <a:off x="19834456" y="6394384"/>
            <a:ext cx="7216543" cy="7221223"/>
            <a:chOff x="19948072" y="6549045"/>
            <a:chExt cx="6871606" cy="6876062"/>
          </a:xfrm>
        </xdr:grpSpPr>
        <xdr:grpSp>
          <xdr:nvGrpSpPr>
            <xdr:cNvPr id="64" name="Groep 56">
              <a:extLst>
                <a:ext uri="{FF2B5EF4-FFF2-40B4-BE49-F238E27FC236}">
                  <a16:creationId xmlns:a16="http://schemas.microsoft.com/office/drawing/2014/main" id="{00000000-0008-0000-0500-000039000000}"/>
                </a:ext>
              </a:extLst>
            </xdr:cNvPr>
            <xdr:cNvGrpSpPr/>
          </xdr:nvGrpSpPr>
          <xdr:grpSpPr>
            <a:xfrm>
              <a:off x="19948072" y="6549045"/>
              <a:ext cx="6871606" cy="6876062"/>
              <a:chOff x="1150578" y="1770301"/>
              <a:chExt cx="5407293" cy="5412098"/>
            </a:xfrm>
          </xdr:grpSpPr>
          <xdr:sp macro="" textlink="">
            <xdr:nvSpPr>
              <xdr:cNvPr id="65" name="Cirkel 40">
                <a:extLst>
                  <a:ext uri="{FF2B5EF4-FFF2-40B4-BE49-F238E27FC236}">
                    <a16:creationId xmlns:a16="http://schemas.microsoft.com/office/drawing/2014/main" id="{00000000-0008-0000-05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6" name="Cirkel 41">
                <a:extLst>
                  <a:ext uri="{FF2B5EF4-FFF2-40B4-BE49-F238E27FC236}">
                    <a16:creationId xmlns:a16="http://schemas.microsoft.com/office/drawing/2014/main" id="{00000000-0008-0000-05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7" name="Cirkel 42">
                <a:extLst>
                  <a:ext uri="{FF2B5EF4-FFF2-40B4-BE49-F238E27FC236}">
                    <a16:creationId xmlns:a16="http://schemas.microsoft.com/office/drawing/2014/main" id="{00000000-0008-0000-05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68" name="Ovaal 57">
              <a:extLst>
                <a:ext uri="{FF2B5EF4-FFF2-40B4-BE49-F238E27FC236}">
                  <a16:creationId xmlns:a16="http://schemas.microsoft.com/office/drawing/2014/main" id="{00000000-0008-0000-05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69" name="Grafiek 52">
            <a:extLst>
              <a:ext uri="{FF2B5EF4-FFF2-40B4-BE49-F238E27FC236}">
                <a16:creationId xmlns:a16="http://schemas.microsoft.com/office/drawing/2014/main" id="{00000000-0008-0000-05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70" name="Picture 46">
            <a:extLst>
              <a:ext uri="{FF2B5EF4-FFF2-40B4-BE49-F238E27FC236}">
                <a16:creationId xmlns:a16="http://schemas.microsoft.com/office/drawing/2014/main" id="{00000000-0008-0000-05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71" name="Picture 47">
            <a:extLst>
              <a:ext uri="{FF2B5EF4-FFF2-40B4-BE49-F238E27FC236}">
                <a16:creationId xmlns:a16="http://schemas.microsoft.com/office/drawing/2014/main" id="{00000000-0008-0000-05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72" name="Picture 48">
            <a:extLst>
              <a:ext uri="{FF2B5EF4-FFF2-40B4-BE49-F238E27FC236}">
                <a16:creationId xmlns:a16="http://schemas.microsoft.com/office/drawing/2014/main" id="{00000000-0008-0000-05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6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6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6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6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6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6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6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6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6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6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6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6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6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6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6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6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6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6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6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6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6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6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6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6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6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6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6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6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6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6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6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6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6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6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6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6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6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6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6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6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6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6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6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6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6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6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6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600-000033000000}"/>
            </a:ext>
            <a:ext uri="{147F2762-F138-4A5C-976F-8EAC2B608ADB}">
              <a16:predDERef xmlns:a16="http://schemas.microsoft.com/office/drawing/2014/main" pred="{00000000-0008-0000-0600-000030000000}"/>
            </a:ext>
          </a:extLst>
        </xdr:cNvPr>
        <xdr:cNvGrpSpPr/>
      </xdr:nvGrpSpPr>
      <xdr:grpSpPr>
        <a:xfrm>
          <a:off x="18767962" y="6775385"/>
          <a:ext cx="7678523" cy="7221222"/>
          <a:chOff x="19750149" y="6394384"/>
          <a:chExt cx="7421223" cy="7221223"/>
        </a:xfrm>
      </xdr:grpSpPr>
      <xdr:grpSp>
        <xdr:nvGrpSpPr>
          <xdr:cNvPr id="52" name="Groep 51">
            <a:extLst>
              <a:ext uri="{FF2B5EF4-FFF2-40B4-BE49-F238E27FC236}">
                <a16:creationId xmlns:a16="http://schemas.microsoft.com/office/drawing/2014/main" id="{00000000-0008-0000-06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6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6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6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6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6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6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6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6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6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A00-000002000000}"/>
            </a:ext>
          </a:extLst>
        </xdr:cNvPr>
        <xdr:cNvGrpSpPr/>
      </xdr:nvGrpSpPr>
      <xdr:grpSpPr>
        <a:xfrm>
          <a:off x="20066823" y="1879022"/>
          <a:ext cx="3451482" cy="4726628"/>
          <a:chOff x="842033" y="1732840"/>
          <a:chExt cx="1999587" cy="3223296"/>
        </a:xfrm>
      </xdr:grpSpPr>
      <xdr:sp macro="" textlink="">
        <xdr:nvSpPr>
          <xdr:cNvPr id="3" name="Rechthoek 2">
            <a:extLst>
              <a:ext uri="{FF2B5EF4-FFF2-40B4-BE49-F238E27FC236}">
                <a16:creationId xmlns:a16="http://schemas.microsoft.com/office/drawing/2014/main" id="{00000000-0008-0000-0A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A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A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A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A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A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A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A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A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A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A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A00-00000E000000}"/>
            </a:ext>
          </a:extLst>
        </xdr:cNvPr>
        <xdr:cNvGrpSpPr>
          <a:grpSpLocks noChangeAspect="1"/>
        </xdr:cNvGrpSpPr>
      </xdr:nvGrpSpPr>
      <xdr:grpSpPr bwMode="auto">
        <a:xfrm>
          <a:off x="5851980" y="847546"/>
          <a:ext cx="174933" cy="174624"/>
          <a:chOff x="1600" y="1600"/>
          <a:chExt cx="160" cy="160"/>
        </a:xfrm>
      </xdr:grpSpPr>
      <xdr:sp macro="" textlink="">
        <xdr:nvSpPr>
          <xdr:cNvPr id="15" name="Oval 48">
            <a:extLst>
              <a:ext uri="{FF2B5EF4-FFF2-40B4-BE49-F238E27FC236}">
                <a16:creationId xmlns:a16="http://schemas.microsoft.com/office/drawing/2014/main" id="{00000000-0008-0000-0A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A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A00-000011000000}"/>
            </a:ext>
          </a:extLst>
        </xdr:cNvPr>
        <xdr:cNvGrpSpPr/>
      </xdr:nvGrpSpPr>
      <xdr:grpSpPr>
        <a:xfrm>
          <a:off x="7557676" y="847546"/>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A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A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A00-000014000000}"/>
            </a:ext>
          </a:extLst>
        </xdr:cNvPr>
        <xdr:cNvGrpSpPr>
          <a:grpSpLocks noChangeAspect="1"/>
        </xdr:cNvGrpSpPr>
      </xdr:nvGrpSpPr>
      <xdr:grpSpPr bwMode="auto">
        <a:xfrm>
          <a:off x="9259290" y="847546"/>
          <a:ext cx="174933" cy="174624"/>
          <a:chOff x="1600" y="1600"/>
          <a:chExt cx="160" cy="160"/>
        </a:xfrm>
      </xdr:grpSpPr>
      <xdr:sp macro="" textlink="">
        <xdr:nvSpPr>
          <xdr:cNvPr id="21" name="Oval 44">
            <a:extLst>
              <a:ext uri="{FF2B5EF4-FFF2-40B4-BE49-F238E27FC236}">
                <a16:creationId xmlns:a16="http://schemas.microsoft.com/office/drawing/2014/main" id="{00000000-0008-0000-0A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A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A00-000017000000}"/>
            </a:ext>
          </a:extLst>
        </xdr:cNvPr>
        <xdr:cNvGrpSpPr>
          <a:grpSpLocks noChangeAspect="1"/>
        </xdr:cNvGrpSpPr>
      </xdr:nvGrpSpPr>
      <xdr:grpSpPr bwMode="auto">
        <a:xfrm>
          <a:off x="10941852" y="847546"/>
          <a:ext cx="174933" cy="174624"/>
          <a:chOff x="1600" y="1600"/>
          <a:chExt cx="160" cy="160"/>
        </a:xfrm>
      </xdr:grpSpPr>
      <xdr:sp macro="" textlink="">
        <xdr:nvSpPr>
          <xdr:cNvPr id="24" name="Oval 42">
            <a:extLst>
              <a:ext uri="{FF2B5EF4-FFF2-40B4-BE49-F238E27FC236}">
                <a16:creationId xmlns:a16="http://schemas.microsoft.com/office/drawing/2014/main" id="{00000000-0008-0000-0A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A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A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A00-00001B000000}"/>
            </a:ext>
          </a:extLst>
        </xdr:cNvPr>
        <xdr:cNvGrpSpPr>
          <a:grpSpLocks noChangeAspect="1"/>
        </xdr:cNvGrpSpPr>
      </xdr:nvGrpSpPr>
      <xdr:grpSpPr bwMode="auto">
        <a:xfrm>
          <a:off x="5848805" y="841196"/>
          <a:ext cx="190808" cy="180974"/>
          <a:chOff x="1600" y="1600"/>
          <a:chExt cx="160" cy="160"/>
        </a:xfrm>
      </xdr:grpSpPr>
      <xdr:sp macro="" textlink="">
        <xdr:nvSpPr>
          <xdr:cNvPr id="28" name="Oval 48">
            <a:extLst>
              <a:ext uri="{FF2B5EF4-FFF2-40B4-BE49-F238E27FC236}">
                <a16:creationId xmlns:a16="http://schemas.microsoft.com/office/drawing/2014/main" id="{00000000-0008-0000-0A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A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A00-00001E000000}"/>
            </a:ext>
          </a:extLst>
        </xdr:cNvPr>
        <xdr:cNvGrpSpPr/>
      </xdr:nvGrpSpPr>
      <xdr:grpSpPr>
        <a:xfrm>
          <a:off x="7557676" y="847546"/>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A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A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A00-000021000000}"/>
            </a:ext>
          </a:extLst>
        </xdr:cNvPr>
        <xdr:cNvGrpSpPr>
          <a:grpSpLocks noChangeAspect="1"/>
        </xdr:cNvGrpSpPr>
      </xdr:nvGrpSpPr>
      <xdr:grpSpPr bwMode="auto">
        <a:xfrm>
          <a:off x="9259290" y="847546"/>
          <a:ext cx="174933" cy="174624"/>
          <a:chOff x="1600" y="1600"/>
          <a:chExt cx="160" cy="160"/>
        </a:xfrm>
      </xdr:grpSpPr>
      <xdr:sp macro="" textlink="">
        <xdr:nvSpPr>
          <xdr:cNvPr id="34" name="Oval 44">
            <a:extLst>
              <a:ext uri="{FF2B5EF4-FFF2-40B4-BE49-F238E27FC236}">
                <a16:creationId xmlns:a16="http://schemas.microsoft.com/office/drawing/2014/main" id="{00000000-0008-0000-0A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A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A00-000024000000}"/>
            </a:ext>
          </a:extLst>
        </xdr:cNvPr>
        <xdr:cNvGrpSpPr>
          <a:grpSpLocks noChangeAspect="1"/>
        </xdr:cNvGrpSpPr>
      </xdr:nvGrpSpPr>
      <xdr:grpSpPr bwMode="auto">
        <a:xfrm>
          <a:off x="10941852" y="847546"/>
          <a:ext cx="174933" cy="174624"/>
          <a:chOff x="1600" y="1600"/>
          <a:chExt cx="160" cy="160"/>
        </a:xfrm>
      </xdr:grpSpPr>
      <xdr:sp macro="" textlink="">
        <xdr:nvSpPr>
          <xdr:cNvPr id="37" name="Oval 42">
            <a:extLst>
              <a:ext uri="{FF2B5EF4-FFF2-40B4-BE49-F238E27FC236}">
                <a16:creationId xmlns:a16="http://schemas.microsoft.com/office/drawing/2014/main" id="{00000000-0008-0000-0A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A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A00-000027000000}"/>
            </a:ext>
          </a:extLst>
        </xdr:cNvPr>
        <xdr:cNvGrpSpPr>
          <a:grpSpLocks noChangeAspect="1"/>
        </xdr:cNvGrpSpPr>
      </xdr:nvGrpSpPr>
      <xdr:grpSpPr bwMode="auto">
        <a:xfrm>
          <a:off x="6124123" y="12876260"/>
          <a:ext cx="0" cy="935173"/>
          <a:chOff x="1600" y="1600"/>
          <a:chExt cx="160" cy="160"/>
        </a:xfrm>
      </xdr:grpSpPr>
      <xdr:sp macro="" textlink="">
        <xdr:nvSpPr>
          <xdr:cNvPr id="40" name="Oval 48">
            <a:extLst>
              <a:ext uri="{FF2B5EF4-FFF2-40B4-BE49-F238E27FC236}">
                <a16:creationId xmlns:a16="http://schemas.microsoft.com/office/drawing/2014/main" id="{00000000-0008-0000-0A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A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A00-00002A000000}"/>
            </a:ext>
          </a:extLst>
        </xdr:cNvPr>
        <xdr:cNvGrpSpPr>
          <a:grpSpLocks noChangeAspect="1"/>
        </xdr:cNvGrpSpPr>
      </xdr:nvGrpSpPr>
      <xdr:grpSpPr bwMode="auto">
        <a:xfrm>
          <a:off x="9525083" y="12876260"/>
          <a:ext cx="0" cy="935173"/>
          <a:chOff x="1600" y="1600"/>
          <a:chExt cx="160" cy="160"/>
        </a:xfrm>
      </xdr:grpSpPr>
      <xdr:sp macro="" textlink="">
        <xdr:nvSpPr>
          <xdr:cNvPr id="43" name="Oval 44">
            <a:extLst>
              <a:ext uri="{FF2B5EF4-FFF2-40B4-BE49-F238E27FC236}">
                <a16:creationId xmlns:a16="http://schemas.microsoft.com/office/drawing/2014/main" id="{00000000-0008-0000-0A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A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A00-00002D000000}"/>
            </a:ext>
          </a:extLst>
        </xdr:cNvPr>
        <xdr:cNvGrpSpPr>
          <a:grpSpLocks noChangeAspect="1"/>
        </xdr:cNvGrpSpPr>
      </xdr:nvGrpSpPr>
      <xdr:grpSpPr bwMode="auto">
        <a:xfrm>
          <a:off x="6124123" y="12876260"/>
          <a:ext cx="0" cy="935173"/>
          <a:chOff x="1600" y="1600"/>
          <a:chExt cx="160" cy="160"/>
        </a:xfrm>
      </xdr:grpSpPr>
      <xdr:sp macro="" textlink="">
        <xdr:nvSpPr>
          <xdr:cNvPr id="46" name="Oval 48">
            <a:extLst>
              <a:ext uri="{FF2B5EF4-FFF2-40B4-BE49-F238E27FC236}">
                <a16:creationId xmlns:a16="http://schemas.microsoft.com/office/drawing/2014/main" id="{00000000-0008-0000-0A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A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A00-000030000000}"/>
            </a:ext>
          </a:extLst>
        </xdr:cNvPr>
        <xdr:cNvGrpSpPr>
          <a:grpSpLocks noChangeAspect="1"/>
        </xdr:cNvGrpSpPr>
      </xdr:nvGrpSpPr>
      <xdr:grpSpPr bwMode="auto">
        <a:xfrm>
          <a:off x="9525083" y="12876260"/>
          <a:ext cx="0" cy="935173"/>
          <a:chOff x="1600" y="1600"/>
          <a:chExt cx="160" cy="160"/>
        </a:xfrm>
      </xdr:grpSpPr>
      <xdr:sp macro="" textlink="">
        <xdr:nvSpPr>
          <xdr:cNvPr id="49" name="Oval 44">
            <a:extLst>
              <a:ext uri="{FF2B5EF4-FFF2-40B4-BE49-F238E27FC236}">
                <a16:creationId xmlns:a16="http://schemas.microsoft.com/office/drawing/2014/main" id="{00000000-0008-0000-0A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A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1445578</xdr:colOff>
      <xdr:row>8</xdr:row>
      <xdr:rowOff>109699</xdr:rowOff>
    </xdr:from>
    <xdr:to>
      <xdr:col>22</xdr:col>
      <xdr:colOff>504825</xdr:colOff>
      <xdr:row>13</xdr:row>
      <xdr:rowOff>914399</xdr:rowOff>
    </xdr:to>
    <xdr:grpSp>
      <xdr:nvGrpSpPr>
        <xdr:cNvPr id="73" name="Groep 50">
          <a:extLst>
            <a:ext uri="{FF2B5EF4-FFF2-40B4-BE49-F238E27FC236}">
              <a16:creationId xmlns:a16="http://schemas.microsoft.com/office/drawing/2014/main" id="{00000000-0008-0000-0A00-000033000000}"/>
            </a:ext>
            <a:ext uri="{147F2762-F138-4A5C-976F-8EAC2B608ADB}">
              <a16:predDERef xmlns:a16="http://schemas.microsoft.com/office/drawing/2014/main" pred="{00000000-0008-0000-0A00-000030000000}"/>
            </a:ext>
          </a:extLst>
        </xdr:cNvPr>
        <xdr:cNvGrpSpPr/>
      </xdr:nvGrpSpPr>
      <xdr:grpSpPr>
        <a:xfrm>
          <a:off x="19325364" y="6749985"/>
          <a:ext cx="6760890" cy="6968735"/>
          <a:chOff x="19829805" y="6394384"/>
          <a:chExt cx="7433351" cy="7221222"/>
        </a:xfrm>
      </xdr:grpSpPr>
      <xdr:grpSp>
        <xdr:nvGrpSpPr>
          <xdr:cNvPr id="74" name="Groep 51">
            <a:extLst>
              <a:ext uri="{FF2B5EF4-FFF2-40B4-BE49-F238E27FC236}">
                <a16:creationId xmlns:a16="http://schemas.microsoft.com/office/drawing/2014/main" id="{00000000-0008-0000-0A00-000034000000}"/>
              </a:ext>
            </a:extLst>
          </xdr:cNvPr>
          <xdr:cNvGrpSpPr/>
        </xdr:nvGrpSpPr>
        <xdr:grpSpPr>
          <a:xfrm>
            <a:off x="19829805" y="6394384"/>
            <a:ext cx="7248636" cy="7221222"/>
            <a:chOff x="19943643" y="6549045"/>
            <a:chExt cx="6902165" cy="6876061"/>
          </a:xfrm>
        </xdr:grpSpPr>
        <xdr:grpSp>
          <xdr:nvGrpSpPr>
            <xdr:cNvPr id="75" name="Groep 56">
              <a:extLst>
                <a:ext uri="{FF2B5EF4-FFF2-40B4-BE49-F238E27FC236}">
                  <a16:creationId xmlns:a16="http://schemas.microsoft.com/office/drawing/2014/main" id="{00000000-0008-0000-0A00-000039000000}"/>
                </a:ext>
              </a:extLst>
            </xdr:cNvPr>
            <xdr:cNvGrpSpPr/>
          </xdr:nvGrpSpPr>
          <xdr:grpSpPr>
            <a:xfrm>
              <a:off x="19943643" y="6549045"/>
              <a:ext cx="6902165" cy="6876061"/>
              <a:chOff x="1147093" y="1770301"/>
              <a:chExt cx="5431340" cy="5412098"/>
            </a:xfrm>
          </xdr:grpSpPr>
          <xdr:sp macro="" textlink="">
            <xdr:nvSpPr>
              <xdr:cNvPr id="76" name="Cirkel 40">
                <a:extLst>
                  <a:ext uri="{FF2B5EF4-FFF2-40B4-BE49-F238E27FC236}">
                    <a16:creationId xmlns:a16="http://schemas.microsoft.com/office/drawing/2014/main" id="{00000000-0008-0000-0A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77" name="Cirkel 41">
                <a:extLst>
                  <a:ext uri="{FF2B5EF4-FFF2-40B4-BE49-F238E27FC236}">
                    <a16:creationId xmlns:a16="http://schemas.microsoft.com/office/drawing/2014/main" id="{00000000-0008-0000-0A00-00003C000000}"/>
                  </a:ext>
                </a:extLst>
              </xdr:cNvPr>
              <xdr:cNvSpPr>
                <a:spLocks noChangeAspect="1"/>
              </xdr:cNvSpPr>
            </xdr:nvSpPr>
            <xdr:spPr>
              <a:xfrm>
                <a:off x="1147093" y="1770301"/>
                <a:ext cx="5431340" cy="5400000"/>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78" name="Cirkel 42">
                <a:extLst>
                  <a:ext uri="{FF2B5EF4-FFF2-40B4-BE49-F238E27FC236}">
                    <a16:creationId xmlns:a16="http://schemas.microsoft.com/office/drawing/2014/main" id="{00000000-0008-0000-0A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79" name="Ovaal 57">
              <a:extLst>
                <a:ext uri="{FF2B5EF4-FFF2-40B4-BE49-F238E27FC236}">
                  <a16:creationId xmlns:a16="http://schemas.microsoft.com/office/drawing/2014/main" id="{00000000-0008-0000-0A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80" name="Grafiek 52">
            <a:extLst>
              <a:ext uri="{FF2B5EF4-FFF2-40B4-BE49-F238E27FC236}">
                <a16:creationId xmlns:a16="http://schemas.microsoft.com/office/drawing/2014/main" id="{00000000-0008-0000-0A00-000035000000}"/>
              </a:ext>
            </a:extLst>
          </xdr:cNvPr>
          <xdr:cNvGraphicFramePr>
            <a:graphicFrameLocks/>
          </xdr:cNvGraphicFramePr>
        </xdr:nvGraphicFramePr>
        <xdr:xfrm>
          <a:off x="19841933" y="7111047"/>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81" name="Picture 46">
            <a:extLst>
              <a:ext uri="{FF2B5EF4-FFF2-40B4-BE49-F238E27FC236}">
                <a16:creationId xmlns:a16="http://schemas.microsoft.com/office/drawing/2014/main" id="{00000000-0008-0000-0A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82" name="Picture 47">
            <a:extLst>
              <a:ext uri="{FF2B5EF4-FFF2-40B4-BE49-F238E27FC236}">
                <a16:creationId xmlns:a16="http://schemas.microsoft.com/office/drawing/2014/main" id="{00000000-0008-0000-0A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83" name="Picture 48">
            <a:extLst>
              <a:ext uri="{FF2B5EF4-FFF2-40B4-BE49-F238E27FC236}">
                <a16:creationId xmlns:a16="http://schemas.microsoft.com/office/drawing/2014/main" id="{00000000-0008-0000-0A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554180</xdr:colOff>
      <xdr:row>3</xdr:row>
      <xdr:rowOff>450272</xdr:rowOff>
    </xdr:from>
    <xdr:to>
      <xdr:col>19</xdr:col>
      <xdr:colOff>331734</xdr:colOff>
      <xdr:row>7</xdr:row>
      <xdr:rowOff>1108364</xdr:rowOff>
    </xdr:to>
    <xdr:grpSp>
      <xdr:nvGrpSpPr>
        <xdr:cNvPr id="2" name="Groep 1">
          <a:extLst>
            <a:ext uri="{FF2B5EF4-FFF2-40B4-BE49-F238E27FC236}">
              <a16:creationId xmlns:a16="http://schemas.microsoft.com/office/drawing/2014/main" id="{00000000-0008-0000-0800-000002000000}"/>
            </a:ext>
          </a:extLst>
        </xdr:cNvPr>
        <xdr:cNvGrpSpPr/>
      </xdr:nvGrpSpPr>
      <xdr:grpSpPr>
        <a:xfrm>
          <a:off x="20030004" y="1873419"/>
          <a:ext cx="3408259" cy="4714621"/>
          <a:chOff x="842033" y="1732840"/>
          <a:chExt cx="1999587" cy="3223296"/>
        </a:xfrm>
      </xdr:grpSpPr>
      <xdr:sp macro="" textlink="">
        <xdr:nvSpPr>
          <xdr:cNvPr id="3" name="Rechthoek 2">
            <a:extLst>
              <a:ext uri="{FF2B5EF4-FFF2-40B4-BE49-F238E27FC236}">
                <a16:creationId xmlns:a16="http://schemas.microsoft.com/office/drawing/2014/main" id="{00000000-0008-0000-0800-000003000000}"/>
              </a:ext>
            </a:extLst>
          </xdr:cNvPr>
          <xdr:cNvSpPr/>
        </xdr:nvSpPr>
        <xdr:spPr>
          <a:xfrm>
            <a:off x="842033" y="1732840"/>
            <a:ext cx="967115" cy="370160"/>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2400" b="1">
                <a:latin typeface="Segoe UI" panose="020B0502040204020203" pitchFamily="34" charset="0"/>
                <a:cs typeface="Segoe UI" panose="020B0502040204020203" pitchFamily="34" charset="0"/>
              </a:rPr>
              <a:t>Overall</a:t>
            </a:r>
          </a:p>
        </xdr:txBody>
      </xdr:sp>
      <xdr:grpSp>
        <xdr:nvGrpSpPr>
          <xdr:cNvPr id="4" name="Groep 3">
            <a:extLst>
              <a:ext uri="{FF2B5EF4-FFF2-40B4-BE49-F238E27FC236}">
                <a16:creationId xmlns:a16="http://schemas.microsoft.com/office/drawing/2014/main" id="{00000000-0008-0000-0800-000004000000}"/>
              </a:ext>
            </a:extLst>
          </xdr:cNvPr>
          <xdr:cNvGrpSpPr/>
        </xdr:nvGrpSpPr>
        <xdr:grpSpPr>
          <a:xfrm>
            <a:off x="858345" y="4416136"/>
            <a:ext cx="1983275" cy="540000"/>
            <a:chOff x="858345" y="4416136"/>
            <a:chExt cx="1983275" cy="540000"/>
          </a:xfrm>
        </xdr:grpSpPr>
        <xdr:sp macro="" textlink="">
          <xdr:nvSpPr>
            <xdr:cNvPr id="11" name="Rechthoek 10">
              <a:extLst>
                <a:ext uri="{FF2B5EF4-FFF2-40B4-BE49-F238E27FC236}">
                  <a16:creationId xmlns:a16="http://schemas.microsoft.com/office/drawing/2014/main" id="{00000000-0008-0000-0800-00000B000000}"/>
                </a:ext>
              </a:extLst>
            </xdr:cNvPr>
            <xdr:cNvSpPr/>
          </xdr:nvSpPr>
          <xdr:spPr>
            <a:xfrm>
              <a:off x="1413024" y="4570720"/>
              <a:ext cx="1428596"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Gemba en leiderschap</a:t>
              </a:r>
            </a:p>
          </xdr:txBody>
        </xdr:sp>
        <xdr:pic>
          <xdr:nvPicPr>
            <xdr:cNvPr id="12" name="Picture 48">
              <a:extLst>
                <a:ext uri="{FF2B5EF4-FFF2-40B4-BE49-F238E27FC236}">
                  <a16:creationId xmlns:a16="http://schemas.microsoft.com/office/drawing/2014/main" id="{00000000-0008-0000-0800-00000C000000}"/>
                </a:ext>
              </a:extLst>
            </xdr:cNvPr>
            <xdr:cNvPicPr preferRelativeResize="0">
              <a:picLocks/>
            </xdr:cNvPicPr>
          </xdr:nvPicPr>
          <xdr:blipFill>
            <a:blip xmlns:r="http://schemas.openxmlformats.org/officeDocument/2006/relationships" r:embed="rId1"/>
            <a:stretch>
              <a:fillRect/>
            </a:stretch>
          </xdr:blipFill>
          <xdr:spPr>
            <a:xfrm>
              <a:off x="858345" y="4416136"/>
              <a:ext cx="540000" cy="540000"/>
            </a:xfrm>
            <a:prstGeom prst="rect">
              <a:avLst/>
            </a:prstGeom>
          </xdr:spPr>
        </xdr:pic>
      </xdr:grpSp>
      <xdr:grpSp>
        <xdr:nvGrpSpPr>
          <xdr:cNvPr id="5" name="Groep 4">
            <a:extLst>
              <a:ext uri="{FF2B5EF4-FFF2-40B4-BE49-F238E27FC236}">
                <a16:creationId xmlns:a16="http://schemas.microsoft.com/office/drawing/2014/main" id="{00000000-0008-0000-0800-000005000000}"/>
              </a:ext>
            </a:extLst>
          </xdr:cNvPr>
          <xdr:cNvGrpSpPr/>
        </xdr:nvGrpSpPr>
        <xdr:grpSpPr>
          <a:xfrm>
            <a:off x="858345" y="2780737"/>
            <a:ext cx="1893507" cy="540000"/>
            <a:chOff x="858345" y="2780737"/>
            <a:chExt cx="1893507" cy="540000"/>
          </a:xfrm>
        </xdr:grpSpPr>
        <xdr:sp macro="" textlink="">
          <xdr:nvSpPr>
            <xdr:cNvPr id="9" name="Rechthoek 8">
              <a:extLst>
                <a:ext uri="{FF2B5EF4-FFF2-40B4-BE49-F238E27FC236}">
                  <a16:creationId xmlns:a16="http://schemas.microsoft.com/office/drawing/2014/main" id="{00000000-0008-0000-0800-000009000000}"/>
                </a:ext>
              </a:extLst>
            </xdr:cNvPr>
            <xdr:cNvSpPr/>
          </xdr:nvSpPr>
          <xdr:spPr>
            <a:xfrm>
              <a:off x="1413024" y="2935321"/>
              <a:ext cx="1338828"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 Stem van de patiënt</a:t>
              </a:r>
            </a:p>
          </xdr:txBody>
        </xdr:sp>
        <xdr:pic>
          <xdr:nvPicPr>
            <xdr:cNvPr id="10" name="Picture 46">
              <a:extLst>
                <a:ext uri="{FF2B5EF4-FFF2-40B4-BE49-F238E27FC236}">
                  <a16:creationId xmlns:a16="http://schemas.microsoft.com/office/drawing/2014/main" id="{00000000-0008-0000-0800-00000A000000}"/>
                </a:ext>
              </a:extLst>
            </xdr:cNvPr>
            <xdr:cNvPicPr preferRelativeResize="0">
              <a:picLocks/>
            </xdr:cNvPicPr>
          </xdr:nvPicPr>
          <xdr:blipFill>
            <a:blip xmlns:r="http://schemas.openxmlformats.org/officeDocument/2006/relationships" r:embed="rId2"/>
            <a:stretch>
              <a:fillRect/>
            </a:stretch>
          </xdr:blipFill>
          <xdr:spPr>
            <a:xfrm>
              <a:off x="858345" y="2780737"/>
              <a:ext cx="540000" cy="540000"/>
            </a:xfrm>
            <a:prstGeom prst="rect">
              <a:avLst/>
            </a:prstGeom>
          </xdr:spPr>
        </xdr:pic>
      </xdr:grpSp>
      <xdr:grpSp>
        <xdr:nvGrpSpPr>
          <xdr:cNvPr id="6" name="Groep 5">
            <a:extLst>
              <a:ext uri="{FF2B5EF4-FFF2-40B4-BE49-F238E27FC236}">
                <a16:creationId xmlns:a16="http://schemas.microsoft.com/office/drawing/2014/main" id="{00000000-0008-0000-0800-000006000000}"/>
              </a:ext>
            </a:extLst>
          </xdr:cNvPr>
          <xdr:cNvGrpSpPr/>
        </xdr:nvGrpSpPr>
        <xdr:grpSpPr>
          <a:xfrm>
            <a:off x="858345" y="3622313"/>
            <a:ext cx="1853432" cy="540000"/>
            <a:chOff x="858345" y="3622313"/>
            <a:chExt cx="1853432" cy="540000"/>
          </a:xfrm>
        </xdr:grpSpPr>
        <xdr:sp macro="" textlink="">
          <xdr:nvSpPr>
            <xdr:cNvPr id="7" name="Rechthoek 6">
              <a:extLst>
                <a:ext uri="{FF2B5EF4-FFF2-40B4-BE49-F238E27FC236}">
                  <a16:creationId xmlns:a16="http://schemas.microsoft.com/office/drawing/2014/main" id="{00000000-0008-0000-0800-000007000000}"/>
                </a:ext>
              </a:extLst>
            </xdr:cNvPr>
            <xdr:cNvSpPr/>
          </xdr:nvSpPr>
          <xdr:spPr>
            <a:xfrm>
              <a:off x="1413024" y="3776897"/>
              <a:ext cx="1298753" cy="269448"/>
            </a:xfrm>
            <a:prstGeom prst="rect">
              <a:avLst/>
            </a:prstGeom>
          </xdr:spPr>
          <xdr:txBody>
            <a:bodyPr wrap="square">
              <a:spAutoFit/>
            </a:bodyPr>
            <a:lstStyle>
              <a:defPPr>
                <a:defRPr lang="en-US"/>
              </a:defPPr>
              <a:lvl1pPr marL="0" algn="l" defTabSz="914400" rtl="0" eaLnBrk="1" latinLnBrk="0" hangingPunct="1">
                <a:defRPr sz="1800" kern="1200">
                  <a:solidFill>
                    <a:srgbClr val="004285"/>
                  </a:solidFill>
                  <a:latin typeface="Calibri" panose="020F0502020204030204"/>
                </a:defRPr>
              </a:lvl1pPr>
              <a:lvl2pPr marL="457200" algn="l" defTabSz="914400" rtl="0" eaLnBrk="1" latinLnBrk="0" hangingPunct="1">
                <a:defRPr sz="1800" kern="1200">
                  <a:solidFill>
                    <a:srgbClr val="004285"/>
                  </a:solidFill>
                  <a:latin typeface="Calibri" panose="020F0502020204030204"/>
                </a:defRPr>
              </a:lvl2pPr>
              <a:lvl3pPr marL="914400" algn="l" defTabSz="914400" rtl="0" eaLnBrk="1" latinLnBrk="0" hangingPunct="1">
                <a:defRPr sz="1800" kern="1200">
                  <a:solidFill>
                    <a:srgbClr val="004285"/>
                  </a:solidFill>
                  <a:latin typeface="Calibri" panose="020F0502020204030204"/>
                </a:defRPr>
              </a:lvl3pPr>
              <a:lvl4pPr marL="1371600" algn="l" defTabSz="914400" rtl="0" eaLnBrk="1" latinLnBrk="0" hangingPunct="1">
                <a:defRPr sz="1800" kern="1200">
                  <a:solidFill>
                    <a:srgbClr val="004285"/>
                  </a:solidFill>
                  <a:latin typeface="Calibri" panose="020F0502020204030204"/>
                </a:defRPr>
              </a:lvl4pPr>
              <a:lvl5pPr marL="1828800" algn="l" defTabSz="914400" rtl="0" eaLnBrk="1" latinLnBrk="0" hangingPunct="1">
                <a:defRPr sz="1800" kern="1200">
                  <a:solidFill>
                    <a:srgbClr val="004285"/>
                  </a:solidFill>
                  <a:latin typeface="Calibri" panose="020F0502020204030204"/>
                </a:defRPr>
              </a:lvl5pPr>
              <a:lvl6pPr marL="2286000" algn="l" defTabSz="914400" rtl="0" eaLnBrk="1" latinLnBrk="0" hangingPunct="1">
                <a:defRPr sz="1800" kern="1200">
                  <a:solidFill>
                    <a:srgbClr val="004285"/>
                  </a:solidFill>
                  <a:latin typeface="Calibri" panose="020F0502020204030204"/>
                </a:defRPr>
              </a:lvl6pPr>
              <a:lvl7pPr marL="2743200" algn="l" defTabSz="914400" rtl="0" eaLnBrk="1" latinLnBrk="0" hangingPunct="1">
                <a:defRPr sz="1800" kern="1200">
                  <a:solidFill>
                    <a:srgbClr val="004285"/>
                  </a:solidFill>
                  <a:latin typeface="Calibri" panose="020F0502020204030204"/>
                </a:defRPr>
              </a:lvl7pPr>
              <a:lvl8pPr marL="3200400" algn="l" defTabSz="914400" rtl="0" eaLnBrk="1" latinLnBrk="0" hangingPunct="1">
                <a:defRPr sz="1800" kern="1200">
                  <a:solidFill>
                    <a:srgbClr val="004285"/>
                  </a:solidFill>
                  <a:latin typeface="Calibri" panose="020F0502020204030204"/>
                </a:defRPr>
              </a:lvl8pPr>
              <a:lvl9pPr marL="3657600" algn="l" defTabSz="914400" rtl="0" eaLnBrk="1" latinLnBrk="0" hangingPunct="1">
                <a:defRPr sz="1800" kern="1200">
                  <a:solidFill>
                    <a:srgbClr val="004285"/>
                  </a:solidFill>
                  <a:latin typeface="Calibri" panose="020F0502020204030204"/>
                </a:defRPr>
              </a:lvl9pPr>
            </a:lstStyle>
            <a:p>
              <a:r>
                <a:rPr lang="nl-NL" sz="1600" b="1">
                  <a:latin typeface="Segoe UI" panose="020B0502040204020203" pitchFamily="34" charset="0"/>
                  <a:cs typeface="Segoe UI" panose="020B0502040204020203" pitchFamily="34" charset="0"/>
                </a:rPr>
                <a:t>Dagstart en cascade</a:t>
              </a:r>
            </a:p>
          </xdr:txBody>
        </xdr:sp>
        <xdr:pic>
          <xdr:nvPicPr>
            <xdr:cNvPr id="8" name="Picture 47">
              <a:extLst>
                <a:ext uri="{FF2B5EF4-FFF2-40B4-BE49-F238E27FC236}">
                  <a16:creationId xmlns:a16="http://schemas.microsoft.com/office/drawing/2014/main" id="{00000000-0008-0000-0800-000008000000}"/>
                </a:ext>
              </a:extLst>
            </xdr:cNvPr>
            <xdr:cNvPicPr preferRelativeResize="0">
              <a:picLocks/>
            </xdr:cNvPicPr>
          </xdr:nvPicPr>
          <xdr:blipFill>
            <a:blip xmlns:r="http://schemas.openxmlformats.org/officeDocument/2006/relationships" r:embed="rId3"/>
            <a:stretch>
              <a:fillRect/>
            </a:stretch>
          </xdr:blipFill>
          <xdr:spPr>
            <a:xfrm>
              <a:off x="858345" y="3622313"/>
              <a:ext cx="540000" cy="540000"/>
            </a:xfrm>
            <a:prstGeom prst="rect">
              <a:avLst/>
            </a:prstGeom>
          </xdr:spPr>
        </xdr:pic>
      </xdr:grpSp>
    </xdr:grpSp>
    <xdr:clientData/>
  </xdr:twoCellAnchor>
  <xdr:twoCellAnchor>
    <xdr:from>
      <xdr:col>3</xdr:col>
      <xdr:colOff>1436382</xdr:colOff>
      <xdr:row>2</xdr:row>
      <xdr:rowOff>67457</xdr:rowOff>
    </xdr:from>
    <xdr:to>
      <xdr:col>3</xdr:col>
      <xdr:colOff>1611315</xdr:colOff>
      <xdr:row>2</xdr:row>
      <xdr:rowOff>242081</xdr:rowOff>
    </xdr:to>
    <xdr:sp macro="" textlink="">
      <xdr:nvSpPr>
        <xdr:cNvPr id="13" name="Oval 18">
          <a:extLst>
            <a:ext uri="{FF2B5EF4-FFF2-40B4-BE49-F238E27FC236}">
              <a16:creationId xmlns:a16="http://schemas.microsoft.com/office/drawing/2014/main" id="{00000000-0008-0000-0800-00000D000000}"/>
            </a:ext>
          </a:extLst>
        </xdr:cNvPr>
        <xdr:cNvSpPr>
          <a:spLocks noChangeAspect="1" noChangeArrowheads="1"/>
        </xdr:cNvSpPr>
      </xdr:nvSpPr>
      <xdr:spPr bwMode="auto">
        <a:xfrm>
          <a:off x="4170057" y="838982"/>
          <a:ext cx="174933" cy="17462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1429659</xdr:colOff>
      <xdr:row>2</xdr:row>
      <xdr:rowOff>71939</xdr:rowOff>
    </xdr:from>
    <xdr:to>
      <xdr:col>4</xdr:col>
      <xdr:colOff>1604592</xdr:colOff>
      <xdr:row>2</xdr:row>
      <xdr:rowOff>246563</xdr:rowOff>
    </xdr:to>
    <xdr:grpSp>
      <xdr:nvGrpSpPr>
        <xdr:cNvPr id="14" name="McK Moon">
          <a:extLst>
            <a:ext uri="{FF2B5EF4-FFF2-40B4-BE49-F238E27FC236}">
              <a16:creationId xmlns:a16="http://schemas.microsoft.com/office/drawing/2014/main" id="{00000000-0008-0000-0800-00000E000000}"/>
            </a:ext>
          </a:extLst>
        </xdr:cNvPr>
        <xdr:cNvGrpSpPr>
          <a:grpSpLocks noChangeAspect="1"/>
        </xdr:cNvGrpSpPr>
      </xdr:nvGrpSpPr>
      <xdr:grpSpPr bwMode="auto">
        <a:xfrm>
          <a:off x="5855983" y="845145"/>
          <a:ext cx="174933" cy="174624"/>
          <a:chOff x="1600" y="1600"/>
          <a:chExt cx="160" cy="160"/>
        </a:xfrm>
      </xdr:grpSpPr>
      <xdr:sp macro="" textlink="">
        <xdr:nvSpPr>
          <xdr:cNvPr id="15" name="Oval 48">
            <a:extLst>
              <a:ext uri="{FF2B5EF4-FFF2-40B4-BE49-F238E27FC236}">
                <a16:creationId xmlns:a16="http://schemas.microsoft.com/office/drawing/2014/main" id="{00000000-0008-0000-0800-00000F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6" name="Arc 49">
            <a:extLst>
              <a:ext uri="{FF2B5EF4-FFF2-40B4-BE49-F238E27FC236}">
                <a16:creationId xmlns:a16="http://schemas.microsoft.com/office/drawing/2014/main" id="{00000000-0008-0000-0800-000010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17" name="Group 35">
          <a:extLst>
            <a:ext uri="{FF2B5EF4-FFF2-40B4-BE49-F238E27FC236}">
              <a16:creationId xmlns:a16="http://schemas.microsoft.com/office/drawing/2014/main" id="{00000000-0008-0000-0800-000011000000}"/>
            </a:ext>
          </a:extLst>
        </xdr:cNvPr>
        <xdr:cNvGrpSpPr/>
      </xdr:nvGrpSpPr>
      <xdr:grpSpPr>
        <a:xfrm>
          <a:off x="7552874" y="845145"/>
          <a:ext cx="174933" cy="174624"/>
          <a:chOff x="4267331" y="1228907"/>
          <a:chExt cx="174624" cy="174624"/>
        </a:xfrm>
      </xdr:grpSpPr>
      <xdr:sp macro="" textlink="">
        <xdr:nvSpPr>
          <xdr:cNvPr id="18" name="Oval 46">
            <a:extLst>
              <a:ext uri="{FF2B5EF4-FFF2-40B4-BE49-F238E27FC236}">
                <a16:creationId xmlns:a16="http://schemas.microsoft.com/office/drawing/2014/main" id="{00000000-0008-0000-0800-000012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19" name="Arc 47">
            <a:extLst>
              <a:ext uri="{FF2B5EF4-FFF2-40B4-BE49-F238E27FC236}">
                <a16:creationId xmlns:a16="http://schemas.microsoft.com/office/drawing/2014/main" id="{00000000-0008-0000-0800-000013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20" name="McK Moon">
          <a:extLst>
            <a:ext uri="{FF2B5EF4-FFF2-40B4-BE49-F238E27FC236}">
              <a16:creationId xmlns:a16="http://schemas.microsoft.com/office/drawing/2014/main" id="{00000000-0008-0000-0800-000014000000}"/>
            </a:ext>
          </a:extLst>
        </xdr:cNvPr>
        <xdr:cNvGrpSpPr>
          <a:grpSpLocks noChangeAspect="1"/>
        </xdr:cNvGrpSpPr>
      </xdr:nvGrpSpPr>
      <xdr:grpSpPr bwMode="auto">
        <a:xfrm>
          <a:off x="9245683" y="845145"/>
          <a:ext cx="174933" cy="174624"/>
          <a:chOff x="1600" y="1600"/>
          <a:chExt cx="160" cy="160"/>
        </a:xfrm>
      </xdr:grpSpPr>
      <xdr:sp macro="" textlink="">
        <xdr:nvSpPr>
          <xdr:cNvPr id="21" name="Oval 44">
            <a:extLst>
              <a:ext uri="{FF2B5EF4-FFF2-40B4-BE49-F238E27FC236}">
                <a16:creationId xmlns:a16="http://schemas.microsoft.com/office/drawing/2014/main" id="{00000000-0008-0000-0800-00001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2" name="Arc 45">
            <a:extLst>
              <a:ext uri="{FF2B5EF4-FFF2-40B4-BE49-F238E27FC236}">
                <a16:creationId xmlns:a16="http://schemas.microsoft.com/office/drawing/2014/main" id="{00000000-0008-0000-0800-000016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23" name="McK Moon">
          <a:extLst>
            <a:ext uri="{FF2B5EF4-FFF2-40B4-BE49-F238E27FC236}">
              <a16:creationId xmlns:a16="http://schemas.microsoft.com/office/drawing/2014/main" id="{00000000-0008-0000-0800-000017000000}"/>
            </a:ext>
          </a:extLst>
        </xdr:cNvPr>
        <xdr:cNvGrpSpPr>
          <a:grpSpLocks noChangeAspect="1"/>
        </xdr:cNvGrpSpPr>
      </xdr:nvGrpSpPr>
      <xdr:grpSpPr bwMode="auto">
        <a:xfrm>
          <a:off x="10919440" y="845145"/>
          <a:ext cx="174933" cy="174624"/>
          <a:chOff x="1600" y="1600"/>
          <a:chExt cx="160" cy="160"/>
        </a:xfrm>
      </xdr:grpSpPr>
      <xdr:sp macro="" textlink="">
        <xdr:nvSpPr>
          <xdr:cNvPr id="24" name="Oval 42">
            <a:extLst>
              <a:ext uri="{FF2B5EF4-FFF2-40B4-BE49-F238E27FC236}">
                <a16:creationId xmlns:a16="http://schemas.microsoft.com/office/drawing/2014/main" id="{00000000-0008-0000-0800-00001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5" name="Arc 43">
            <a:extLst>
              <a:ext uri="{FF2B5EF4-FFF2-40B4-BE49-F238E27FC236}">
                <a16:creationId xmlns:a16="http://schemas.microsoft.com/office/drawing/2014/main" id="{00000000-0008-0000-0800-000019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3</xdr:col>
      <xdr:colOff>1439557</xdr:colOff>
      <xdr:row>2</xdr:row>
      <xdr:rowOff>67457</xdr:rowOff>
    </xdr:from>
    <xdr:to>
      <xdr:col>3</xdr:col>
      <xdr:colOff>1617665</xdr:colOff>
      <xdr:row>2</xdr:row>
      <xdr:rowOff>235731</xdr:rowOff>
    </xdr:to>
    <xdr:sp macro="" textlink="">
      <xdr:nvSpPr>
        <xdr:cNvPr id="26" name="Oval 18">
          <a:extLst>
            <a:ext uri="{FF2B5EF4-FFF2-40B4-BE49-F238E27FC236}">
              <a16:creationId xmlns:a16="http://schemas.microsoft.com/office/drawing/2014/main" id="{00000000-0008-0000-0800-00001A000000}"/>
            </a:ext>
          </a:extLst>
        </xdr:cNvPr>
        <xdr:cNvSpPr>
          <a:spLocks noChangeAspect="1" noChangeArrowheads="1"/>
        </xdr:cNvSpPr>
      </xdr:nvSpPr>
      <xdr:spPr bwMode="auto">
        <a:xfrm>
          <a:off x="4173232" y="838982"/>
          <a:ext cx="178108" cy="168274"/>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clientData/>
  </xdr:twoCellAnchor>
  <xdr:twoCellAnchor>
    <xdr:from>
      <xdr:col>4</xdr:col>
      <xdr:colOff>1426484</xdr:colOff>
      <xdr:row>2</xdr:row>
      <xdr:rowOff>65589</xdr:rowOff>
    </xdr:from>
    <xdr:to>
      <xdr:col>4</xdr:col>
      <xdr:colOff>1617292</xdr:colOff>
      <xdr:row>2</xdr:row>
      <xdr:rowOff>246563</xdr:rowOff>
    </xdr:to>
    <xdr:grpSp>
      <xdr:nvGrpSpPr>
        <xdr:cNvPr id="27" name="McK Moon">
          <a:extLst>
            <a:ext uri="{FF2B5EF4-FFF2-40B4-BE49-F238E27FC236}">
              <a16:creationId xmlns:a16="http://schemas.microsoft.com/office/drawing/2014/main" id="{00000000-0008-0000-0800-00001B000000}"/>
            </a:ext>
          </a:extLst>
        </xdr:cNvPr>
        <xdr:cNvGrpSpPr>
          <a:grpSpLocks noChangeAspect="1"/>
        </xdr:cNvGrpSpPr>
      </xdr:nvGrpSpPr>
      <xdr:grpSpPr bwMode="auto">
        <a:xfrm>
          <a:off x="5852808" y="838795"/>
          <a:ext cx="190808" cy="180974"/>
          <a:chOff x="1600" y="1600"/>
          <a:chExt cx="160" cy="160"/>
        </a:xfrm>
      </xdr:grpSpPr>
      <xdr:sp macro="" textlink="">
        <xdr:nvSpPr>
          <xdr:cNvPr id="28" name="Oval 48">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29" name="Arc 49">
            <a:extLst>
              <a:ext uri="{FF2B5EF4-FFF2-40B4-BE49-F238E27FC236}">
                <a16:creationId xmlns:a16="http://schemas.microsoft.com/office/drawing/2014/main" id="{00000000-0008-0000-0800-00001D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1434462</xdr:colOff>
      <xdr:row>2</xdr:row>
      <xdr:rowOff>71939</xdr:rowOff>
    </xdr:from>
    <xdr:to>
      <xdr:col>5</xdr:col>
      <xdr:colOff>1609395</xdr:colOff>
      <xdr:row>2</xdr:row>
      <xdr:rowOff>246563</xdr:rowOff>
    </xdr:to>
    <xdr:grpSp>
      <xdr:nvGrpSpPr>
        <xdr:cNvPr id="30" name="Group 35">
          <a:extLst>
            <a:ext uri="{FF2B5EF4-FFF2-40B4-BE49-F238E27FC236}">
              <a16:creationId xmlns:a16="http://schemas.microsoft.com/office/drawing/2014/main" id="{00000000-0008-0000-0800-00001E000000}"/>
            </a:ext>
          </a:extLst>
        </xdr:cNvPr>
        <xdr:cNvGrpSpPr/>
      </xdr:nvGrpSpPr>
      <xdr:grpSpPr>
        <a:xfrm>
          <a:off x="7552874" y="845145"/>
          <a:ext cx="174933" cy="174624"/>
          <a:chOff x="4267331" y="1228907"/>
          <a:chExt cx="174624" cy="174624"/>
        </a:xfrm>
      </xdr:grpSpPr>
      <xdr:sp macro="" textlink="">
        <xdr:nvSpPr>
          <xdr:cNvPr id="31" name="Oval 46">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4267331" y="1228907"/>
            <a:ext cx="174624" cy="174624"/>
          </a:xfrm>
          <a:prstGeom prst="ellipse">
            <a:avLst/>
          </a:prstGeom>
          <a:solidFill>
            <a:schemeClr val="bg1"/>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2" name="Arc 47">
            <a:extLst>
              <a:ext uri="{FF2B5EF4-FFF2-40B4-BE49-F238E27FC236}">
                <a16:creationId xmlns:a16="http://schemas.microsoft.com/office/drawing/2014/main" id="{00000000-0008-0000-0800-000020000000}"/>
              </a:ext>
            </a:extLst>
          </xdr:cNvPr>
          <xdr:cNvSpPr>
            <a:spLocks noChangeAspect="1"/>
          </xdr:cNvSpPr>
        </xdr:nvSpPr>
        <xdr:spPr bwMode="black">
          <a:xfrm>
            <a:off x="4267331" y="1228907"/>
            <a:ext cx="174624" cy="174624"/>
          </a:xfrm>
          <a:prstGeom prst="arc">
            <a:avLst>
              <a:gd name="adj1" fmla="val 16200000"/>
              <a:gd name="adj2" fmla="val 5400000"/>
            </a:avLst>
          </a:prstGeom>
          <a:solidFill>
            <a:srgbClr val="005EA4"/>
          </a:solidFill>
          <a:ln w="9525">
            <a:solidFill>
              <a:schemeClr val="tx1"/>
            </a:solidFill>
            <a:round/>
            <a:headEnd/>
            <a:tailEnd/>
          </a:ln>
          <a:effec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6</xdr:col>
      <xdr:colOff>1435183</xdr:colOff>
      <xdr:row>2</xdr:row>
      <xdr:rowOff>71939</xdr:rowOff>
    </xdr:from>
    <xdr:to>
      <xdr:col>6</xdr:col>
      <xdr:colOff>1610116</xdr:colOff>
      <xdr:row>2</xdr:row>
      <xdr:rowOff>246563</xdr:rowOff>
    </xdr:to>
    <xdr:grpSp>
      <xdr:nvGrpSpPr>
        <xdr:cNvPr id="33" name="McK Moon">
          <a:extLst>
            <a:ext uri="{FF2B5EF4-FFF2-40B4-BE49-F238E27FC236}">
              <a16:creationId xmlns:a16="http://schemas.microsoft.com/office/drawing/2014/main" id="{00000000-0008-0000-0800-000021000000}"/>
            </a:ext>
          </a:extLst>
        </xdr:cNvPr>
        <xdr:cNvGrpSpPr>
          <a:grpSpLocks noChangeAspect="1"/>
        </xdr:cNvGrpSpPr>
      </xdr:nvGrpSpPr>
      <xdr:grpSpPr bwMode="auto">
        <a:xfrm>
          <a:off x="9245683" y="845145"/>
          <a:ext cx="174933" cy="174624"/>
          <a:chOff x="1600" y="1600"/>
          <a:chExt cx="160" cy="160"/>
        </a:xfrm>
      </xdr:grpSpPr>
      <xdr:sp macro="" textlink="">
        <xdr:nvSpPr>
          <xdr:cNvPr id="34" name="Oval 44">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5" name="Arc 45">
            <a:extLst>
              <a:ext uri="{FF2B5EF4-FFF2-40B4-BE49-F238E27FC236}">
                <a16:creationId xmlns:a16="http://schemas.microsoft.com/office/drawing/2014/main" id="{00000000-0008-0000-0800-000023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1416852</xdr:colOff>
      <xdr:row>2</xdr:row>
      <xdr:rowOff>71939</xdr:rowOff>
    </xdr:from>
    <xdr:to>
      <xdr:col>7</xdr:col>
      <xdr:colOff>1591785</xdr:colOff>
      <xdr:row>2</xdr:row>
      <xdr:rowOff>246563</xdr:rowOff>
    </xdr:to>
    <xdr:grpSp>
      <xdr:nvGrpSpPr>
        <xdr:cNvPr id="36" name="McK Moon">
          <a:extLst>
            <a:ext uri="{FF2B5EF4-FFF2-40B4-BE49-F238E27FC236}">
              <a16:creationId xmlns:a16="http://schemas.microsoft.com/office/drawing/2014/main" id="{00000000-0008-0000-0800-000024000000}"/>
            </a:ext>
          </a:extLst>
        </xdr:cNvPr>
        <xdr:cNvGrpSpPr>
          <a:grpSpLocks noChangeAspect="1"/>
        </xdr:cNvGrpSpPr>
      </xdr:nvGrpSpPr>
      <xdr:grpSpPr bwMode="auto">
        <a:xfrm>
          <a:off x="10919440" y="845145"/>
          <a:ext cx="174933" cy="174624"/>
          <a:chOff x="1600" y="1600"/>
          <a:chExt cx="160" cy="160"/>
        </a:xfrm>
      </xdr:grpSpPr>
      <xdr:sp macro="" textlink="">
        <xdr:nvSpPr>
          <xdr:cNvPr id="37" name="Oval 42">
            <a:extLst>
              <a:ext uri="{FF2B5EF4-FFF2-40B4-BE49-F238E27FC236}">
                <a16:creationId xmlns:a16="http://schemas.microsoft.com/office/drawing/2014/main" id="{00000000-0008-0000-0800-000025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38" name="Arc 43">
            <a:extLst>
              <a:ext uri="{FF2B5EF4-FFF2-40B4-BE49-F238E27FC236}">
                <a16:creationId xmlns:a16="http://schemas.microsoft.com/office/drawing/2014/main" id="{00000000-0008-0000-0800-000026000000}"/>
              </a:ext>
            </a:extLst>
          </xdr:cNvPr>
          <xdr:cNvSpPr>
            <a:spLocks noChangeAspect="1"/>
          </xdr:cNvSpPr>
        </xdr:nvSpPr>
        <xdr:spPr bwMode="black">
          <a:xfrm>
            <a:off x="1600" y="1600"/>
            <a:ext cx="160" cy="160"/>
          </a:xfrm>
          <a:prstGeom prst="arc">
            <a:avLst>
              <a:gd name="adj1" fmla="val 16200000"/>
              <a:gd name="adj2" fmla="val 162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39" name="McK Moon">
          <a:extLst>
            <a:ext uri="{FF2B5EF4-FFF2-40B4-BE49-F238E27FC236}">
              <a16:creationId xmlns:a16="http://schemas.microsoft.com/office/drawing/2014/main" id="{00000000-0008-0000-0800-000027000000}"/>
            </a:ext>
          </a:extLst>
        </xdr:cNvPr>
        <xdr:cNvGrpSpPr>
          <a:grpSpLocks noChangeAspect="1"/>
        </xdr:cNvGrpSpPr>
      </xdr:nvGrpSpPr>
      <xdr:grpSpPr bwMode="auto">
        <a:xfrm>
          <a:off x="6119321" y="12835439"/>
          <a:ext cx="0" cy="925568"/>
          <a:chOff x="1600" y="1600"/>
          <a:chExt cx="160" cy="160"/>
        </a:xfrm>
      </xdr:grpSpPr>
      <xdr:sp macro="" textlink="">
        <xdr:nvSpPr>
          <xdr:cNvPr id="40" name="Oval 48">
            <a:extLst>
              <a:ext uri="{FF2B5EF4-FFF2-40B4-BE49-F238E27FC236}">
                <a16:creationId xmlns:a16="http://schemas.microsoft.com/office/drawing/2014/main" id="{00000000-0008-0000-0800-000028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1" name="Arc 49">
            <a:extLst>
              <a:ext uri="{FF2B5EF4-FFF2-40B4-BE49-F238E27FC236}">
                <a16:creationId xmlns:a16="http://schemas.microsoft.com/office/drawing/2014/main" id="{00000000-0008-0000-0800-000029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2" name="McK Moon">
          <a:extLst>
            <a:ext uri="{FF2B5EF4-FFF2-40B4-BE49-F238E27FC236}">
              <a16:creationId xmlns:a16="http://schemas.microsoft.com/office/drawing/2014/main" id="{00000000-0008-0000-0800-00002A000000}"/>
            </a:ext>
          </a:extLst>
        </xdr:cNvPr>
        <xdr:cNvGrpSpPr>
          <a:grpSpLocks noChangeAspect="1"/>
        </xdr:cNvGrpSpPr>
      </xdr:nvGrpSpPr>
      <xdr:grpSpPr bwMode="auto">
        <a:xfrm>
          <a:off x="9502671" y="12835439"/>
          <a:ext cx="0" cy="925568"/>
          <a:chOff x="1600" y="1600"/>
          <a:chExt cx="160" cy="160"/>
        </a:xfrm>
      </xdr:grpSpPr>
      <xdr:sp macro="" textlink="">
        <xdr:nvSpPr>
          <xdr:cNvPr id="43" name="Oval 44">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4" name="Arc 45">
            <a:extLst>
              <a:ext uri="{FF2B5EF4-FFF2-40B4-BE49-F238E27FC236}">
                <a16:creationId xmlns:a16="http://schemas.microsoft.com/office/drawing/2014/main" id="{00000000-0008-0000-0800-00002C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5</xdr:col>
      <xdr:colOff>909</xdr:colOff>
      <xdr:row>13</xdr:row>
      <xdr:rowOff>71939</xdr:rowOff>
    </xdr:from>
    <xdr:to>
      <xdr:col>5</xdr:col>
      <xdr:colOff>909</xdr:colOff>
      <xdr:row>14</xdr:row>
      <xdr:rowOff>183</xdr:rowOff>
    </xdr:to>
    <xdr:grpSp>
      <xdr:nvGrpSpPr>
        <xdr:cNvPr id="45" name="McK Moon">
          <a:extLst>
            <a:ext uri="{FF2B5EF4-FFF2-40B4-BE49-F238E27FC236}">
              <a16:creationId xmlns:a16="http://schemas.microsoft.com/office/drawing/2014/main" id="{00000000-0008-0000-0800-00002D000000}"/>
            </a:ext>
          </a:extLst>
        </xdr:cNvPr>
        <xdr:cNvGrpSpPr>
          <a:grpSpLocks noChangeAspect="1"/>
        </xdr:cNvGrpSpPr>
      </xdr:nvGrpSpPr>
      <xdr:grpSpPr bwMode="auto">
        <a:xfrm>
          <a:off x="6119321" y="12835439"/>
          <a:ext cx="0" cy="925568"/>
          <a:chOff x="1600" y="1600"/>
          <a:chExt cx="160" cy="160"/>
        </a:xfrm>
      </xdr:grpSpPr>
      <xdr:sp macro="" textlink="">
        <xdr:nvSpPr>
          <xdr:cNvPr id="46" name="Oval 48">
            <a:extLst>
              <a:ext uri="{FF2B5EF4-FFF2-40B4-BE49-F238E27FC236}">
                <a16:creationId xmlns:a16="http://schemas.microsoft.com/office/drawing/2014/main" id="{00000000-0008-0000-0800-00002E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47" name="Arc 49">
            <a:extLst>
              <a:ext uri="{FF2B5EF4-FFF2-40B4-BE49-F238E27FC236}">
                <a16:creationId xmlns:a16="http://schemas.microsoft.com/office/drawing/2014/main" id="{00000000-0008-0000-0800-00002F000000}"/>
              </a:ext>
            </a:extLst>
          </xdr:cNvPr>
          <xdr:cNvSpPr>
            <a:spLocks noChangeAspect="1"/>
          </xdr:cNvSpPr>
        </xdr:nvSpPr>
        <xdr:spPr bwMode="black">
          <a:xfrm>
            <a:off x="1600" y="1600"/>
            <a:ext cx="160" cy="160"/>
          </a:xfrm>
          <a:prstGeom prst="arc">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7</xdr:col>
      <xdr:colOff>83</xdr:colOff>
      <xdr:row>13</xdr:row>
      <xdr:rowOff>71939</xdr:rowOff>
    </xdr:from>
    <xdr:to>
      <xdr:col>7</xdr:col>
      <xdr:colOff>83</xdr:colOff>
      <xdr:row>14</xdr:row>
      <xdr:rowOff>183</xdr:rowOff>
    </xdr:to>
    <xdr:grpSp>
      <xdr:nvGrpSpPr>
        <xdr:cNvPr id="48" name="McK Moon">
          <a:extLst>
            <a:ext uri="{FF2B5EF4-FFF2-40B4-BE49-F238E27FC236}">
              <a16:creationId xmlns:a16="http://schemas.microsoft.com/office/drawing/2014/main" id="{00000000-0008-0000-0800-000030000000}"/>
            </a:ext>
          </a:extLst>
        </xdr:cNvPr>
        <xdr:cNvGrpSpPr>
          <a:grpSpLocks noChangeAspect="1"/>
        </xdr:cNvGrpSpPr>
      </xdr:nvGrpSpPr>
      <xdr:grpSpPr bwMode="auto">
        <a:xfrm>
          <a:off x="9502671" y="12835439"/>
          <a:ext cx="0" cy="925568"/>
          <a:chOff x="1600" y="1600"/>
          <a:chExt cx="160" cy="160"/>
        </a:xfrm>
      </xdr:grpSpPr>
      <xdr:sp macro="" textlink="">
        <xdr:nvSpPr>
          <xdr:cNvPr id="49" name="Oval 44">
            <a:extLst>
              <a:ext uri="{FF2B5EF4-FFF2-40B4-BE49-F238E27FC236}">
                <a16:creationId xmlns:a16="http://schemas.microsoft.com/office/drawing/2014/main" id="{00000000-0008-0000-0800-000031000000}"/>
              </a:ext>
            </a:extLst>
          </xdr:cNvPr>
          <xdr:cNvSpPr>
            <a:spLocks noChangeAspect="1" noChangeArrowheads="1"/>
          </xdr:cNvSpPr>
        </xdr:nvSpPr>
        <xdr:spPr bwMode="auto">
          <a:xfrm>
            <a:off x="1600" y="1600"/>
            <a:ext cx="160" cy="160"/>
          </a:xfrm>
          <a:prstGeom prst="ellipse">
            <a:avLst/>
          </a:prstGeom>
          <a:solidFill>
            <a:schemeClr val="bg1"/>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sp macro="" textlink="">
        <xdr:nvSpPr>
          <xdr:cNvPr id="50" name="Arc 45">
            <a:extLst>
              <a:ext uri="{FF2B5EF4-FFF2-40B4-BE49-F238E27FC236}">
                <a16:creationId xmlns:a16="http://schemas.microsoft.com/office/drawing/2014/main" id="{00000000-0008-0000-0800-000032000000}"/>
              </a:ext>
            </a:extLst>
          </xdr:cNvPr>
          <xdr:cNvSpPr>
            <a:spLocks noChangeAspect="1"/>
          </xdr:cNvSpPr>
        </xdr:nvSpPr>
        <xdr:spPr bwMode="black">
          <a:xfrm>
            <a:off x="1600" y="1600"/>
            <a:ext cx="160" cy="160"/>
          </a:xfrm>
          <a:prstGeom prst="arc">
            <a:avLst>
              <a:gd name="adj1" fmla="val 16200000"/>
              <a:gd name="adj2" fmla="val 10800000"/>
            </a:avLst>
          </a:prstGeom>
          <a:solidFill>
            <a:srgbClr val="005EA4"/>
          </a:solidFill>
          <a:ln w="9525">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750"/>
          </a:p>
        </xdr:txBody>
      </xdr:sp>
    </xdr:grpSp>
    <xdr:clientData/>
  </xdr:twoCellAnchor>
  <xdr:twoCellAnchor>
    <xdr:from>
      <xdr:col>12</xdr:col>
      <xdr:colOff>888176</xdr:colOff>
      <xdr:row>8</xdr:row>
      <xdr:rowOff>135099</xdr:rowOff>
    </xdr:from>
    <xdr:to>
      <xdr:col>22</xdr:col>
      <xdr:colOff>865056</xdr:colOff>
      <xdr:row>14</xdr:row>
      <xdr:rowOff>185357</xdr:rowOff>
    </xdr:to>
    <xdr:grpSp>
      <xdr:nvGrpSpPr>
        <xdr:cNvPr id="51" name="Groep 50">
          <a:extLst>
            <a:ext uri="{FF2B5EF4-FFF2-40B4-BE49-F238E27FC236}">
              <a16:creationId xmlns:a16="http://schemas.microsoft.com/office/drawing/2014/main" id="{00000000-0008-0000-0800-000033000000}"/>
            </a:ext>
            <a:ext uri="{147F2762-F138-4A5C-976F-8EAC2B608ADB}">
              <a16:predDERef xmlns:a16="http://schemas.microsoft.com/office/drawing/2014/main" pred="{00000000-0008-0000-0800-000030000000}"/>
            </a:ext>
          </a:extLst>
        </xdr:cNvPr>
        <xdr:cNvGrpSpPr/>
      </xdr:nvGrpSpPr>
      <xdr:grpSpPr>
        <a:xfrm>
          <a:off x="18739147" y="6757775"/>
          <a:ext cx="7619291" cy="7188406"/>
          <a:chOff x="19750149" y="6394384"/>
          <a:chExt cx="7421223" cy="7221223"/>
        </a:xfrm>
      </xdr:grpSpPr>
      <xdr:grpSp>
        <xdr:nvGrpSpPr>
          <xdr:cNvPr id="52" name="Groep 51">
            <a:extLst>
              <a:ext uri="{FF2B5EF4-FFF2-40B4-BE49-F238E27FC236}">
                <a16:creationId xmlns:a16="http://schemas.microsoft.com/office/drawing/2014/main" id="{00000000-0008-0000-0800-000034000000}"/>
              </a:ext>
            </a:extLst>
          </xdr:cNvPr>
          <xdr:cNvGrpSpPr/>
        </xdr:nvGrpSpPr>
        <xdr:grpSpPr>
          <a:xfrm>
            <a:off x="19834456" y="6394384"/>
            <a:ext cx="7216543" cy="7221223"/>
            <a:chOff x="19948072" y="6549045"/>
            <a:chExt cx="6871606" cy="6876062"/>
          </a:xfrm>
        </xdr:grpSpPr>
        <xdr:grpSp>
          <xdr:nvGrpSpPr>
            <xdr:cNvPr id="57" name="Groep 56">
              <a:extLst>
                <a:ext uri="{FF2B5EF4-FFF2-40B4-BE49-F238E27FC236}">
                  <a16:creationId xmlns:a16="http://schemas.microsoft.com/office/drawing/2014/main" id="{00000000-0008-0000-0800-000039000000}"/>
                </a:ext>
              </a:extLst>
            </xdr:cNvPr>
            <xdr:cNvGrpSpPr/>
          </xdr:nvGrpSpPr>
          <xdr:grpSpPr>
            <a:xfrm>
              <a:off x="19948072" y="6549045"/>
              <a:ext cx="6871606" cy="6876062"/>
              <a:chOff x="1150578" y="1770301"/>
              <a:chExt cx="5407293" cy="5412098"/>
            </a:xfrm>
          </xdr:grpSpPr>
          <xdr:sp macro="" textlink="">
            <xdr:nvSpPr>
              <xdr:cNvPr id="59" name="Cirkel 40">
                <a:extLst>
                  <a:ext uri="{FF2B5EF4-FFF2-40B4-BE49-F238E27FC236}">
                    <a16:creationId xmlns:a16="http://schemas.microsoft.com/office/drawing/2014/main" id="{00000000-0008-0000-0800-00003B000000}"/>
                  </a:ext>
                </a:extLst>
              </xdr:cNvPr>
              <xdr:cNvSpPr>
                <a:spLocks noChangeAspect="1"/>
              </xdr:cNvSpPr>
            </xdr:nvSpPr>
            <xdr:spPr>
              <a:xfrm>
                <a:off x="1150578" y="1782399"/>
                <a:ext cx="5400000" cy="5400000"/>
              </a:xfrm>
              <a:prstGeom prst="pie">
                <a:avLst>
                  <a:gd name="adj1" fmla="val 15294983"/>
                  <a:gd name="adj2" fmla="val 17264080"/>
                </a:avLst>
              </a:prstGeom>
              <a:solidFill>
                <a:srgbClr val="1191FA">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0" name="Cirkel 41">
                <a:extLst>
                  <a:ext uri="{FF2B5EF4-FFF2-40B4-BE49-F238E27FC236}">
                    <a16:creationId xmlns:a16="http://schemas.microsoft.com/office/drawing/2014/main" id="{00000000-0008-0000-0800-00003C000000}"/>
                  </a:ext>
                </a:extLst>
              </xdr:cNvPr>
              <xdr:cNvSpPr>
                <a:spLocks noChangeAspect="1"/>
              </xdr:cNvSpPr>
            </xdr:nvSpPr>
            <xdr:spPr>
              <a:xfrm>
                <a:off x="1157871" y="1770301"/>
                <a:ext cx="5400000" cy="5399999"/>
              </a:xfrm>
              <a:prstGeom prst="pie">
                <a:avLst>
                  <a:gd name="adj1" fmla="val 17250549"/>
                  <a:gd name="adj2" fmla="val 10438646"/>
                </a:avLst>
              </a:prstGeom>
              <a:solidFill>
                <a:srgbClr val="004285">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sp macro="" textlink="">
            <xdr:nvSpPr>
              <xdr:cNvPr id="61" name="Cirkel 42">
                <a:extLst>
                  <a:ext uri="{FF2B5EF4-FFF2-40B4-BE49-F238E27FC236}">
                    <a16:creationId xmlns:a16="http://schemas.microsoft.com/office/drawing/2014/main" id="{00000000-0008-0000-0800-00003D000000}"/>
                  </a:ext>
                </a:extLst>
              </xdr:cNvPr>
              <xdr:cNvSpPr>
                <a:spLocks noChangeAspect="1"/>
              </xdr:cNvSpPr>
            </xdr:nvSpPr>
            <xdr:spPr>
              <a:xfrm>
                <a:off x="1157871" y="1770301"/>
                <a:ext cx="5400000" cy="5400000"/>
              </a:xfrm>
              <a:prstGeom prst="pie">
                <a:avLst>
                  <a:gd name="adj1" fmla="val 10446581"/>
                  <a:gd name="adj2" fmla="val 15273847"/>
                </a:avLst>
              </a:prstGeom>
              <a:solidFill>
                <a:srgbClr val="FC6039">
                  <a:alpha val="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solidFill>
                    <a:schemeClr val="tx1"/>
                  </a:solidFill>
                </a:endParaRPr>
              </a:p>
            </xdr:txBody>
          </xdr:sp>
        </xdr:grpSp>
        <xdr:sp macro="" textlink="">
          <xdr:nvSpPr>
            <xdr:cNvPr id="58" name="Ovaal 57">
              <a:extLst>
                <a:ext uri="{FF2B5EF4-FFF2-40B4-BE49-F238E27FC236}">
                  <a16:creationId xmlns:a16="http://schemas.microsoft.com/office/drawing/2014/main" id="{00000000-0008-0000-0800-00003A000000}"/>
                </a:ext>
              </a:extLst>
            </xdr:cNvPr>
            <xdr:cNvSpPr/>
          </xdr:nvSpPr>
          <xdr:spPr>
            <a:xfrm>
              <a:off x="21502056" y="8156915"/>
              <a:ext cx="3763639" cy="36603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nl-NL"/>
            </a:p>
          </xdr:txBody>
        </xdr:sp>
      </xdr:grpSp>
      <xdr:graphicFrame macro="">
        <xdr:nvGraphicFramePr>
          <xdr:cNvPr id="53" name="Grafiek 52">
            <a:extLst>
              <a:ext uri="{FF2B5EF4-FFF2-40B4-BE49-F238E27FC236}">
                <a16:creationId xmlns:a16="http://schemas.microsoft.com/office/drawing/2014/main" id="{00000000-0008-0000-0800-000035000000}"/>
              </a:ext>
            </a:extLst>
          </xdr:cNvPr>
          <xdr:cNvGraphicFramePr>
            <a:graphicFrameLocks/>
          </xdr:cNvGraphicFramePr>
        </xdr:nvGraphicFramePr>
        <xdr:xfrm>
          <a:off x="19750149" y="7211220"/>
          <a:ext cx="7421223" cy="5551713"/>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54" name="Picture 46">
            <a:extLst>
              <a:ext uri="{FF2B5EF4-FFF2-40B4-BE49-F238E27FC236}">
                <a16:creationId xmlns:a16="http://schemas.microsoft.com/office/drawing/2014/main" id="{00000000-0008-0000-0800-000036000000}"/>
              </a:ext>
            </a:extLst>
          </xdr:cNvPr>
          <xdr:cNvPicPr preferRelativeResize="0">
            <a:picLocks/>
          </xdr:cNvPicPr>
        </xdr:nvPicPr>
        <xdr:blipFill>
          <a:blip xmlns:r="http://schemas.openxmlformats.org/officeDocument/2006/relationships" r:embed="rId2"/>
          <a:stretch>
            <a:fillRect/>
          </a:stretch>
        </xdr:blipFill>
        <xdr:spPr>
          <a:xfrm>
            <a:off x="23168297" y="6735536"/>
            <a:ext cx="540000" cy="540000"/>
          </a:xfrm>
          <a:prstGeom prst="rect">
            <a:avLst/>
          </a:prstGeom>
        </xdr:spPr>
      </xdr:pic>
      <xdr:pic>
        <xdr:nvPicPr>
          <xdr:cNvPr id="55" name="Picture 47">
            <a:extLst>
              <a:ext uri="{FF2B5EF4-FFF2-40B4-BE49-F238E27FC236}">
                <a16:creationId xmlns:a16="http://schemas.microsoft.com/office/drawing/2014/main" id="{00000000-0008-0000-0800-000037000000}"/>
              </a:ext>
            </a:extLst>
          </xdr:cNvPr>
          <xdr:cNvPicPr preferRelativeResize="0">
            <a:picLocks/>
          </xdr:cNvPicPr>
        </xdr:nvPicPr>
        <xdr:blipFill>
          <a:blip xmlns:r="http://schemas.openxmlformats.org/officeDocument/2006/relationships" r:embed="rId3"/>
          <a:stretch>
            <a:fillRect/>
          </a:stretch>
        </xdr:blipFill>
        <xdr:spPr>
          <a:xfrm>
            <a:off x="24751346" y="12370171"/>
            <a:ext cx="540000" cy="540000"/>
          </a:xfrm>
          <a:prstGeom prst="rect">
            <a:avLst/>
          </a:prstGeom>
        </xdr:spPr>
      </xdr:pic>
      <xdr:pic>
        <xdr:nvPicPr>
          <xdr:cNvPr id="56" name="Picture 48">
            <a:extLst>
              <a:ext uri="{FF2B5EF4-FFF2-40B4-BE49-F238E27FC236}">
                <a16:creationId xmlns:a16="http://schemas.microsoft.com/office/drawing/2014/main" id="{00000000-0008-0000-0800-000038000000}"/>
              </a:ext>
            </a:extLst>
          </xdr:cNvPr>
          <xdr:cNvPicPr preferRelativeResize="0">
            <a:picLocks/>
          </xdr:cNvPicPr>
        </xdr:nvPicPr>
        <xdr:blipFill>
          <a:blip xmlns:r="http://schemas.openxmlformats.org/officeDocument/2006/relationships" r:embed="rId1"/>
          <a:stretch>
            <a:fillRect/>
          </a:stretch>
        </xdr:blipFill>
        <xdr:spPr>
          <a:xfrm>
            <a:off x="20356286" y="8142877"/>
            <a:ext cx="540000" cy="540000"/>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3-08-22T10:43:47.17" personId="{00000000-0000-0000-0000-000000000000}" id="{3AF47967-1BFA-4B8F-BC74-79EDFFA6FF2E}">
    <text>[Vermelding is verwijderd] hier de spiderweb voor het hele ziekenhuis, nu dus nog het gemiddelde van de 4 ingevulde assessments tot nu toe maar past zich aan op basis van de ingevulde tabbladen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665C6-0C25-4992-B71A-47D1F84BACC8}">
  <dimension ref="A1:AA30"/>
  <sheetViews>
    <sheetView showGridLines="0" zoomScale="70" zoomScaleNormal="70" workbookViewId="0">
      <selection activeCell="C30" sqref="C30"/>
    </sheetView>
  </sheetViews>
  <sheetFormatPr defaultColWidth="8.85546875" defaultRowHeight="15" x14ac:dyDescent="0.25"/>
  <cols>
    <col min="1" max="17" width="14" customWidth="1"/>
    <col min="18" max="18" width="14.85546875" customWidth="1"/>
    <col min="19" max="19" width="14" customWidth="1"/>
    <col min="26" max="26" width="5" customWidth="1"/>
    <col min="27" max="27" width="13.42578125" customWidth="1"/>
  </cols>
  <sheetData>
    <row r="1" spans="1:27" s="84" customFormat="1" ht="64.5" customHeight="1" x14ac:dyDescent="0.25">
      <c r="A1" s="85" t="s">
        <v>0</v>
      </c>
      <c r="B1" s="86" t="s">
        <v>1</v>
      </c>
      <c r="C1" s="86" t="s">
        <v>2</v>
      </c>
      <c r="D1" s="86" t="s">
        <v>3</v>
      </c>
      <c r="E1" s="86" t="s">
        <v>4</v>
      </c>
      <c r="F1" s="86" t="s">
        <v>5</v>
      </c>
      <c r="G1" s="86" t="s">
        <v>6</v>
      </c>
      <c r="H1" s="86" t="s">
        <v>7</v>
      </c>
      <c r="I1" s="86" t="s">
        <v>8</v>
      </c>
      <c r="J1" s="86" t="s">
        <v>9</v>
      </c>
      <c r="K1" s="86" t="s">
        <v>10</v>
      </c>
      <c r="L1" s="86" t="s">
        <v>11</v>
      </c>
      <c r="M1" s="86" t="s">
        <v>12</v>
      </c>
      <c r="N1" s="86" t="s">
        <v>13</v>
      </c>
      <c r="O1" s="86" t="s">
        <v>14</v>
      </c>
      <c r="P1" s="86" t="s">
        <v>15</v>
      </c>
      <c r="Q1" s="86" t="s">
        <v>16</v>
      </c>
      <c r="R1" s="86" t="s">
        <v>17</v>
      </c>
      <c r="S1" s="86" t="s">
        <v>18</v>
      </c>
    </row>
    <row r="2" spans="1:27" x14ac:dyDescent="0.25">
      <c r="A2" s="87" t="str">
        <f>IF(COUNTBLANK(D2:S2)=0,"ja","nee")</f>
        <v>nee</v>
      </c>
      <c r="B2" s="87"/>
      <c r="C2" s="88" t="s">
        <v>19</v>
      </c>
      <c r="D2" s="89">
        <f>IF('B&amp;O'!A$30&gt;0,'B&amp;O'!A$30,"")</f>
        <v>0.2</v>
      </c>
      <c r="E2" s="89">
        <f>IF('B&amp;O'!B$30&gt;0,'B&amp;O'!B$30,"")</f>
        <v>0.2</v>
      </c>
      <c r="F2" s="89" t="str">
        <f>IF('B&amp;O'!C$30&gt;0,'B&amp;O'!C$30,"")</f>
        <v/>
      </c>
      <c r="G2" s="89" t="str">
        <f>IF('B&amp;O'!D$30&gt;0,'B&amp;O'!D$30,"")</f>
        <v/>
      </c>
      <c r="H2" s="89" t="str">
        <f>IF('B&amp;O'!E$30&gt;0,'B&amp;O'!E$30,"")</f>
        <v/>
      </c>
      <c r="I2" s="89" t="str">
        <f>IF('B&amp;O'!F$30&gt;0,'B&amp;O'!F$30,"")</f>
        <v/>
      </c>
      <c r="J2" s="89" t="str">
        <f>IF('B&amp;O'!G$30&gt;0,'B&amp;O'!G$30,"")</f>
        <v/>
      </c>
      <c r="K2" s="89" t="str">
        <f>IF('B&amp;O'!H$30&gt;0,'B&amp;O'!H$30,"")</f>
        <v/>
      </c>
      <c r="L2" s="89" t="str">
        <f>IF('B&amp;O'!I$30&gt;0,'B&amp;O'!I$30,"")</f>
        <v/>
      </c>
      <c r="M2" s="89" t="str">
        <f>IF('B&amp;O'!J$30&gt;0,'B&amp;O'!J$30,"")</f>
        <v/>
      </c>
      <c r="N2" s="89" t="str">
        <f>IF('B&amp;O'!K$30&gt;0,'B&amp;O'!K$30,"")</f>
        <v/>
      </c>
      <c r="O2" s="89" t="str">
        <f>IF('B&amp;O'!L$30&gt;0,'B&amp;O'!L$30,"")</f>
        <v/>
      </c>
      <c r="P2" s="89" t="str">
        <f>IF('B&amp;O'!M$30&gt;0,'B&amp;O'!M$30,"")</f>
        <v/>
      </c>
      <c r="Q2" s="89" t="str">
        <f>IF('B&amp;O'!N$30&gt;0,'B&amp;O'!N$30,"")</f>
        <v/>
      </c>
      <c r="R2" s="89" t="str">
        <f>IF('B&amp;O'!O$30&gt;0,'B&amp;O'!O$30,"")</f>
        <v/>
      </c>
      <c r="S2" s="89" t="str">
        <f>IF('B&amp;O'!P$30&gt;0,'B&amp;O'!P$30,"")</f>
        <v/>
      </c>
    </row>
    <row r="3" spans="1:27" x14ac:dyDescent="0.25">
      <c r="A3" s="87" t="str">
        <f t="shared" ref="A3:A18" si="0">IF(COUNTBLANK(D3:S3)=0,"ja","nee")</f>
        <v>nee</v>
      </c>
      <c r="B3" s="87"/>
      <c r="C3" s="88" t="s">
        <v>20</v>
      </c>
      <c r="D3" s="89">
        <f>IF('S&amp;B'!A$30&gt;0,'S&amp;B'!A$30,"")</f>
        <v>0.2</v>
      </c>
      <c r="E3" s="89">
        <f>IF('S&amp;B'!B$30&gt;0,'S&amp;B'!B$30,"")</f>
        <v>0.2</v>
      </c>
      <c r="F3" s="89" t="str">
        <f>IF('S&amp;B'!C$30&gt;0,'S&amp;B'!C$30,"")</f>
        <v/>
      </c>
      <c r="G3" s="89" t="str">
        <f>IF('S&amp;B'!D$30&gt;0,'S&amp;B'!D$30,"")</f>
        <v/>
      </c>
      <c r="H3" s="89" t="str">
        <f>IF('S&amp;B'!E$30&gt;0,'S&amp;B'!E$30,"")</f>
        <v/>
      </c>
      <c r="I3" s="89" t="str">
        <f>IF('S&amp;B'!F$30&gt;0,'S&amp;B'!F$30,"")</f>
        <v/>
      </c>
      <c r="J3" s="89" t="str">
        <f>IF('S&amp;B'!G$30&gt;0,'S&amp;B'!G$30,"")</f>
        <v/>
      </c>
      <c r="K3" s="89" t="str">
        <f>IF('S&amp;B'!H$30&gt;0,'S&amp;B'!H$30,"")</f>
        <v/>
      </c>
      <c r="L3" s="89" t="str">
        <f>IF('S&amp;B'!I$30&gt;0,'S&amp;B'!I$30,"")</f>
        <v/>
      </c>
      <c r="M3" s="89" t="str">
        <f>IF('S&amp;B'!J$30&gt;0,'S&amp;B'!J$30,"")</f>
        <v/>
      </c>
      <c r="N3" s="89" t="str">
        <f>IF('S&amp;B'!K$30&gt;0,'S&amp;B'!K$30,"")</f>
        <v/>
      </c>
      <c r="O3" s="89" t="str">
        <f>IF('S&amp;B'!L$30&gt;0,'S&amp;B'!L$30,"")</f>
        <v/>
      </c>
      <c r="P3" s="89" t="str">
        <f>IF('S&amp;B'!M$30&gt;0,'S&amp;B'!M$30,"")</f>
        <v/>
      </c>
      <c r="Q3" s="89" t="str">
        <f>IF('S&amp;B'!N$30&gt;0,'S&amp;B'!N$30,"")</f>
        <v/>
      </c>
      <c r="R3" s="89" t="str">
        <f>IF('S&amp;B'!O$30&gt;0,'S&amp;B'!O$30,"")</f>
        <v/>
      </c>
      <c r="S3" s="89" t="str">
        <f>IF('S&amp;B'!P$30&gt;0,'S&amp;B'!P$30,"")</f>
        <v/>
      </c>
    </row>
    <row r="4" spans="1:27" x14ac:dyDescent="0.25">
      <c r="A4" s="87" t="str">
        <f t="shared" si="0"/>
        <v>nee</v>
      </c>
      <c r="B4" s="87"/>
      <c r="C4" s="88" t="s">
        <v>21</v>
      </c>
      <c r="D4" s="89">
        <f>IF(DHS!A$30&gt;0,DHS!A$30,"")</f>
        <v>0.2</v>
      </c>
      <c r="E4" s="89">
        <f>IF(DHS!B$30&gt;0,DHS!B$30,"")</f>
        <v>0.2</v>
      </c>
      <c r="F4" s="89" t="str">
        <f>IF(DHS!C$30&gt;0,DHS!C$30,"")</f>
        <v/>
      </c>
      <c r="G4" s="89" t="str">
        <f>IF(DHS!D$30&gt;0,DHS!D$30,"")</f>
        <v/>
      </c>
      <c r="H4" s="89" t="str">
        <f>IF(DHS!E$30&gt;0,DHS!E$30,"")</f>
        <v/>
      </c>
      <c r="I4" s="89" t="str">
        <f>IF(DHS!F$30&gt;0,DHS!F$30,"")</f>
        <v/>
      </c>
      <c r="J4" s="89" t="str">
        <f>IF(DHS!G$30&gt;0,DHS!G$30,"")</f>
        <v/>
      </c>
      <c r="K4" s="89" t="str">
        <f>IF(DHS!H$30&gt;0,DHS!H$30,"")</f>
        <v/>
      </c>
      <c r="L4" s="89" t="str">
        <f>IF(DHS!I$30&gt;0,DHS!I$30,"")</f>
        <v/>
      </c>
      <c r="M4" s="89" t="str">
        <f>IF(DHS!J$30&gt;0,DHS!J$30,"")</f>
        <v/>
      </c>
      <c r="N4" s="89" t="str">
        <f>IF(DHS!K$30&gt;0,DHS!K$30,"")</f>
        <v/>
      </c>
      <c r="O4" s="89" t="str">
        <f>IF(DHS!L$30&gt;0,DHS!L$30,"")</f>
        <v/>
      </c>
      <c r="P4" s="89" t="str">
        <f>IF(DHS!M$30&gt;0,DHS!M$30,"")</f>
        <v/>
      </c>
      <c r="Q4" s="89" t="str">
        <f>IF(DHS!N$30&gt;0,DHS!N$30,"")</f>
        <v/>
      </c>
      <c r="R4" s="89" t="str">
        <f>IF(DHS!O$30&gt;0,DHS!O$30,"")</f>
        <v/>
      </c>
      <c r="S4" s="89" t="str">
        <f>IF(DHS!P$30&gt;0,DHS!P$30,"")</f>
        <v/>
      </c>
    </row>
    <row r="5" spans="1:27" x14ac:dyDescent="0.25">
      <c r="A5" s="87" t="str">
        <f t="shared" si="0"/>
        <v>nee</v>
      </c>
      <c r="B5" s="87"/>
      <c r="C5" s="88" t="s">
        <v>22</v>
      </c>
      <c r="D5" s="89">
        <f>IF(DIF!A$30&gt;0,DIF!A$30,"")</f>
        <v>0.2</v>
      </c>
      <c r="E5" s="89">
        <f>IF(DIF!B$30&gt;0,DIF!B$30,"")</f>
        <v>0.2</v>
      </c>
      <c r="F5" s="89" t="str">
        <f>IF(DIF!C$30&gt;0,DIF!C$30,"")</f>
        <v/>
      </c>
      <c r="G5" s="89" t="str">
        <f>IF(DIF!D$30&gt;0,DIF!D$30,"")</f>
        <v/>
      </c>
      <c r="H5" s="89" t="str">
        <f>IF(DIF!E$30&gt;0,DIF!E$30,"")</f>
        <v/>
      </c>
      <c r="I5" s="89" t="str">
        <f>IF(DIF!F$30&gt;0,DIF!F$30,"")</f>
        <v/>
      </c>
      <c r="J5" s="89" t="str">
        <f>IF(DIF!G$30&gt;0,DIF!G$30,"")</f>
        <v/>
      </c>
      <c r="K5" s="89" t="str">
        <f>IF(DIF!H$30&gt;0,DIF!H$30,"")</f>
        <v/>
      </c>
      <c r="L5" s="89" t="str">
        <f>IF(DIF!I$30&gt;0,DIF!I$30,"")</f>
        <v/>
      </c>
      <c r="M5" s="89" t="str">
        <f>IF(DIF!J$30&gt;0,DIF!J$30,"")</f>
        <v/>
      </c>
      <c r="N5" s="89" t="str">
        <f>IF(DIF!K$30&gt;0,DIF!K$30,"")</f>
        <v/>
      </c>
      <c r="O5" s="89" t="str">
        <f>IF(DIF!L$30&gt;0,DIF!L$30,"")</f>
        <v/>
      </c>
      <c r="P5" s="89" t="str">
        <f>IF(DIF!M$30&gt;0,DIF!M$30,"")</f>
        <v/>
      </c>
      <c r="Q5" s="89" t="str">
        <f>IF(DIF!N$30&gt;0,DIF!N$30,"")</f>
        <v/>
      </c>
      <c r="R5" s="89" t="str">
        <f>IF(DIF!O$30&gt;0,DIF!O$30,"")</f>
        <v/>
      </c>
      <c r="S5" s="89" t="str">
        <f>IF(DIF!P$30&gt;0,DIF!P$30,"")</f>
        <v/>
      </c>
    </row>
    <row r="6" spans="1:27" x14ac:dyDescent="0.25">
      <c r="A6" s="87" t="s">
        <v>23</v>
      </c>
      <c r="B6" s="87"/>
      <c r="C6" s="88" t="s">
        <v>24</v>
      </c>
      <c r="D6" s="89">
        <f>IF(DIGD!A$30&gt;0,DIGD!A$30,"")</f>
        <v>0.2</v>
      </c>
      <c r="E6" s="89">
        <f>IF(DIGD!B$30&gt;0,DIGD!B$30,"")</f>
        <v>0.2</v>
      </c>
      <c r="F6" s="89" t="str">
        <f>IF(DIGD!C$30&gt;0,DIGD!C$30,"")</f>
        <v/>
      </c>
      <c r="G6" s="89" t="str">
        <f>IF(DIGD!D$30&gt;0,DIGD!D$30,"")</f>
        <v/>
      </c>
      <c r="H6" s="89" t="str">
        <f>IF(DIGD!E$30&gt;0,DIGD!E$30,"")</f>
        <v/>
      </c>
      <c r="I6" s="89" t="str">
        <f>IF(DIGD!F$30&gt;0,DIGD!F$30,"")</f>
        <v/>
      </c>
      <c r="J6" s="89" t="str">
        <f>IF(DIGD!G$30&gt;0,DIGD!G$30,"")</f>
        <v/>
      </c>
      <c r="K6" s="89" t="str">
        <f>IF(DIGD!H$30&gt;0,DIGD!H$30,"")</f>
        <v/>
      </c>
      <c r="L6" s="89" t="str">
        <f>IF(DIGD!I$30&gt;0,DIGD!I$30,"")</f>
        <v/>
      </c>
      <c r="M6" s="89" t="str">
        <f>IF(DIGD!J$30&gt;0,DIGD!J$30,"")</f>
        <v/>
      </c>
      <c r="N6" s="89" t="str">
        <f>IF(DIGD!K$30&gt;0,DIGD!K$30,"")</f>
        <v/>
      </c>
      <c r="O6" s="89" t="str">
        <f>IF(DIGD!L$30&gt;0,DIGD!L$30,"")</f>
        <v/>
      </c>
      <c r="P6" s="89" t="str">
        <f>IF(DIGD!M$30&gt;0,DIGD!M$30,"")</f>
        <v/>
      </c>
      <c r="Q6" s="89" t="str">
        <f>IF(DIGD!N$30&gt;0,DIGD!N$30,"")</f>
        <v/>
      </c>
      <c r="R6" s="89" t="str">
        <f>IF(DIGD!O$30&gt;0,DIGD!O$30,"")</f>
        <v/>
      </c>
      <c r="S6" s="89" t="str">
        <f>IF(DIGD!P$30&gt;0,DIGD!P$30,"")</f>
        <v/>
      </c>
    </row>
    <row r="7" spans="1:27" x14ac:dyDescent="0.25">
      <c r="A7" s="87" t="str">
        <f t="shared" si="0"/>
        <v>nee</v>
      </c>
      <c r="B7" s="87"/>
      <c r="C7" s="88" t="s">
        <v>25</v>
      </c>
      <c r="D7" s="89">
        <f>IF(DIT!A$30&gt;0,DIT!A$30,"")</f>
        <v>0.2</v>
      </c>
      <c r="E7" s="89">
        <f>IF(DIT!B$30&gt;0,DIT!B$30,"")</f>
        <v>0.2</v>
      </c>
      <c r="F7" s="89" t="str">
        <f>IF(DIT!C$30&gt;0,DIT!C$30,"")</f>
        <v/>
      </c>
      <c r="G7" s="89" t="str">
        <f>IF(DIT!D$30&gt;0,DIT!D$30,"")</f>
        <v/>
      </c>
      <c r="H7" s="89" t="str">
        <f>IF(DIT!E$30&gt;0,DIT!E$30,"")</f>
        <v/>
      </c>
      <c r="I7" s="89" t="str">
        <f>IF(DIT!F$30&gt;0,DIT!F$30,"")</f>
        <v/>
      </c>
      <c r="J7" s="89" t="str">
        <f>IF(DIT!G$30&gt;0,DIT!G$30,"")</f>
        <v/>
      </c>
      <c r="K7" s="89" t="str">
        <f>IF(DIT!H$30&gt;0,DIT!H$30,"")</f>
        <v/>
      </c>
      <c r="L7" s="89" t="str">
        <f>IF(DIT!I$30&gt;0,DIT!I$30,"")</f>
        <v/>
      </c>
      <c r="M7" s="89" t="str">
        <f>IF(DIT!J$30&gt;0,DIT!J$30,"")</f>
        <v/>
      </c>
      <c r="N7" s="89" t="str">
        <f>IF(DIT!K$30&gt;0,DIT!K$30,"")</f>
        <v/>
      </c>
      <c r="O7" s="89" t="str">
        <f>IF(DIT!L$30&gt;0,DIT!L$30,"")</f>
        <v/>
      </c>
      <c r="P7" s="89" t="str">
        <f>IF(DIT!M$30&gt;0,DIT!M$30,"")</f>
        <v/>
      </c>
      <c r="Q7" s="89" t="str">
        <f>IF(DIT!N$30&gt;0,DIT!N$30,"")</f>
        <v/>
      </c>
      <c r="R7" s="89" t="str">
        <f>IF(DIT!O$30&gt;0,DIT!O$30,"")</f>
        <v/>
      </c>
      <c r="S7" s="89" t="str">
        <f>IF(DIT!P$30&gt;0,DIT!P$30,"")</f>
        <v/>
      </c>
    </row>
    <row r="8" spans="1:27" x14ac:dyDescent="0.25">
      <c r="A8" s="87" t="str">
        <f t="shared" si="0"/>
        <v>nee</v>
      </c>
      <c r="B8" s="87"/>
      <c r="C8" s="88" t="s">
        <v>26</v>
      </c>
      <c r="D8" s="89">
        <f>IF(DVF!A$30&gt;0,DVF!A$30,"")</f>
        <v>0.2</v>
      </c>
      <c r="E8" s="89">
        <f>IF(DVF!B$30&gt;0,DVF!B$30,"")</f>
        <v>0.2</v>
      </c>
      <c r="F8" s="89" t="str">
        <f>IF(DVF!C$30&gt;0,DVF!C$30,"")</f>
        <v/>
      </c>
      <c r="G8" s="89" t="str">
        <f>IF(DVF!D$30&gt;0,DVF!D$30,"")</f>
        <v/>
      </c>
      <c r="H8" s="89" t="str">
        <f>IF(DVF!E$30&gt;0,DVF!E$30,"")</f>
        <v/>
      </c>
      <c r="I8" s="89" t="str">
        <f>IF(DVF!F$30&gt;0,DVF!F$30,"")</f>
        <v/>
      </c>
      <c r="J8" s="89" t="str">
        <f>IF(DVF!G$30&gt;0,DVF!G$30,"")</f>
        <v/>
      </c>
      <c r="K8" s="89" t="str">
        <f>IF(DVF!H$30&gt;0,DVF!H$30,"")</f>
        <v/>
      </c>
      <c r="L8" s="89" t="str">
        <f>IF(DVF!I$30&gt;0,DVF!I$30,"")</f>
        <v/>
      </c>
      <c r="M8" s="89" t="str">
        <f>IF(DVF!J$30&gt;0,DVF!J$30,"")</f>
        <v/>
      </c>
      <c r="N8" s="89" t="str">
        <f>IF(DVF!K$30&gt;0,DVF!K$30,"")</f>
        <v/>
      </c>
      <c r="O8" s="89" t="str">
        <f>IF(DVF!L$30&gt;0,DVF!L$30,"")</f>
        <v/>
      </c>
      <c r="P8" s="89" t="str">
        <f>IF(DVF!M$30&gt;0,DVF!M$30,"")</f>
        <v/>
      </c>
      <c r="Q8" s="89" t="str">
        <f>IF(DVF!N$30&gt;0,DVF!N$30,"")</f>
        <v/>
      </c>
      <c r="R8" s="89" t="str">
        <f>IF(DVF!O$30&gt;0,DVF!O$30,"")</f>
        <v/>
      </c>
      <c r="S8" s="89" t="str">
        <f>IF(DVF!P$30&gt;0,DVF!P$30,"")</f>
        <v/>
      </c>
    </row>
    <row r="9" spans="1:27" x14ac:dyDescent="0.25">
      <c r="A9" s="87" t="str">
        <f t="shared" si="0"/>
        <v>nee</v>
      </c>
      <c r="B9" s="87"/>
      <c r="C9" s="88" t="s">
        <v>27</v>
      </c>
      <c r="D9" s="89">
        <f>IF(FB!A$30&gt;0,FB!A$30,"")</f>
        <v>0.2</v>
      </c>
      <c r="E9" s="89">
        <f>IF(FB!B$30&gt;0,FB!B$30,"")</f>
        <v>0.2</v>
      </c>
      <c r="F9" s="89" t="str">
        <f>IF(FB!C$30&gt;0,FB!C$30,"")</f>
        <v/>
      </c>
      <c r="G9" s="89" t="str">
        <f>IF(FB!D$30&gt;0,FB!D$30,"")</f>
        <v/>
      </c>
      <c r="H9" s="89" t="str">
        <f>IF(FB!E$30&gt;0,FB!E$30,"")</f>
        <v/>
      </c>
      <c r="I9" s="89" t="str">
        <f>IF(FB!F$30&gt;0,FB!F$30,"")</f>
        <v/>
      </c>
      <c r="J9" s="89" t="str">
        <f>IF(FB!G$30&gt;0,FB!G$30,"")</f>
        <v/>
      </c>
      <c r="K9" s="89" t="str">
        <f>IF(FB!H$30&gt;0,FB!H$30,"")</f>
        <v/>
      </c>
      <c r="L9" s="89" t="str">
        <f>IF(FB!I$30&gt;0,FB!I$30,"")</f>
        <v/>
      </c>
      <c r="M9" s="89" t="str">
        <f>IF(FB!J$30&gt;0,FB!J$30,"")</f>
        <v/>
      </c>
      <c r="N9" s="89" t="str">
        <f>IF(FB!K$30&gt;0,FB!K$30,"")</f>
        <v/>
      </c>
      <c r="O9" s="89" t="str">
        <f>IF(FB!L$30&gt;0,FB!L$30,"")</f>
        <v/>
      </c>
      <c r="P9" s="89" t="str">
        <f>IF(FB!M$30&gt;0,FB!M$30,"")</f>
        <v/>
      </c>
      <c r="Q9" s="89" t="str">
        <f>IF(FB!N$30&gt;0,FB!N$30,"")</f>
        <v/>
      </c>
      <c r="R9" s="89" t="str">
        <f>IF(FB!O$30&gt;0,FB!O$30,"")</f>
        <v/>
      </c>
      <c r="S9" s="89" t="str">
        <f>IF(FB!P$30&gt;0,FB!P$30,"")</f>
        <v/>
      </c>
    </row>
    <row r="10" spans="1:27" ht="46.5" x14ac:dyDescent="0.25">
      <c r="A10" s="87" t="str">
        <f t="shared" si="0"/>
        <v>nee</v>
      </c>
      <c r="B10" s="87"/>
      <c r="C10" s="88" t="s">
        <v>28</v>
      </c>
      <c r="D10" s="89">
        <f>IF(DHL!A$30&gt;0,DHL!A$30,"")</f>
        <v>0.2</v>
      </c>
      <c r="E10" s="89">
        <f>IF(DHL!B$30&gt;0,DHL!B$30,"")</f>
        <v>0.2</v>
      </c>
      <c r="F10" s="89" t="str">
        <f>IF(DHL!C$30&gt;0,DHL!C$30,"")</f>
        <v/>
      </c>
      <c r="G10" s="89" t="str">
        <f>IF(DHL!D$30&gt;0,DHL!D$30,"")</f>
        <v/>
      </c>
      <c r="H10" s="89" t="str">
        <f>IF(DHL!E$30&gt;0,DHL!E$30,"")</f>
        <v/>
      </c>
      <c r="I10" s="89" t="str">
        <f>IF(DHL!F$30&gt;0,DHL!F$30,"")</f>
        <v/>
      </c>
      <c r="J10" s="89" t="str">
        <f>IF(DHL!G$30&gt;0,DHL!G$30,"")</f>
        <v/>
      </c>
      <c r="K10" s="89" t="str">
        <f>IF(DHL!H$30&gt;0,DHL!H$30,"")</f>
        <v/>
      </c>
      <c r="L10" s="89" t="str">
        <f>IF(DHL!I$30&gt;0,DHL!I$30,"")</f>
        <v/>
      </c>
      <c r="M10" s="89" t="str">
        <f>IF(DHL!J$30&gt;0,DHL!J$30,"")</f>
        <v/>
      </c>
      <c r="N10" s="89" t="str">
        <f>IF(DHL!K$30&gt;0,DHL!K$30,"")</f>
        <v/>
      </c>
      <c r="O10" s="89" t="str">
        <f>IF(DHL!L$30&gt;0,DHL!L$30,"")</f>
        <v/>
      </c>
      <c r="P10" s="89" t="str">
        <f>IF(DHL!M$30&gt;0,DHL!M$30,"")</f>
        <v/>
      </c>
      <c r="Q10" s="89" t="str">
        <f>IF(DHL!N$30&gt;0,DHL!N$30,"")</f>
        <v/>
      </c>
      <c r="R10" s="89" t="str">
        <f>IF(DHL!O$30&gt;0,DHL!O$30,"")</f>
        <v/>
      </c>
      <c r="S10" s="89" t="str">
        <f>IF(DHL!P$30&gt;0,DHL!P$30,"")</f>
        <v/>
      </c>
      <c r="AA10" s="41">
        <f>AVERAGE(D2:D18)</f>
        <v>0.20000000000000004</v>
      </c>
    </row>
    <row r="11" spans="1:27" x14ac:dyDescent="0.25">
      <c r="A11" s="87" t="str">
        <f t="shared" si="0"/>
        <v>nee</v>
      </c>
      <c r="B11" s="87"/>
      <c r="C11" s="88" t="s">
        <v>29</v>
      </c>
      <c r="D11" s="89">
        <f>IF(Hersenen!A$30&gt;0,Hersenen!A$30,"")</f>
        <v>0.2</v>
      </c>
      <c r="E11" s="89">
        <f>IF(Hersenen!B$30&gt;0,Hersenen!B$30,"")</f>
        <v>0.2</v>
      </c>
      <c r="F11" s="89" t="str">
        <f>IF(Hersenen!C$30&gt;0,Hersenen!C$30,"")</f>
        <v/>
      </c>
      <c r="G11" s="89" t="str">
        <f>IF(Hersenen!D$30&gt;0,Hersenen!D$30,"")</f>
        <v/>
      </c>
      <c r="H11" s="89" t="str">
        <f>IF(Hersenen!E$30&gt;0,Hersenen!E$30,"")</f>
        <v/>
      </c>
      <c r="I11" s="89" t="str">
        <f>IF(Hersenen!F$30&gt;0,Hersenen!F$30,"")</f>
        <v/>
      </c>
      <c r="J11" s="89" t="str">
        <f>IF(Hersenen!G$30&gt;0,Hersenen!G$30,"")</f>
        <v/>
      </c>
      <c r="K11" s="89" t="str">
        <f>IF(Hersenen!H$30&gt;0,Hersenen!H$30,"")</f>
        <v/>
      </c>
      <c r="L11" s="89" t="str">
        <f>IF(Hersenen!I$30&gt;0,Hersenen!I$30,"")</f>
        <v/>
      </c>
      <c r="M11" s="89" t="str">
        <f>IF(Hersenen!J$30&gt;0,Hersenen!J$30,"")</f>
        <v/>
      </c>
      <c r="N11" s="89" t="str">
        <f>IF(Hersenen!K$30&gt;0,Hersenen!K$30,"")</f>
        <v/>
      </c>
      <c r="O11" s="89" t="str">
        <f>IF(Hersenen!L$30&gt;0,Hersenen!L$30,"")</f>
        <v/>
      </c>
      <c r="P11" s="89" t="str">
        <f>IF(Hersenen!M$30&gt;0,Hersenen!M$30,"")</f>
        <v/>
      </c>
      <c r="Q11" s="89" t="str">
        <f>IF(Hersenen!N$30&gt;0,Hersenen!N$30,"")</f>
        <v/>
      </c>
      <c r="R11" s="89" t="str">
        <f>IF(Hersenen!O$30&gt;0,Hersenen!O$30,"")</f>
        <v/>
      </c>
      <c r="S11" s="89" t="str">
        <f>IF(Hersenen!P$30&gt;0,Hersenen!P$30,"")</f>
        <v/>
      </c>
    </row>
    <row r="12" spans="1:27" x14ac:dyDescent="0.25">
      <c r="A12" s="87" t="str">
        <f t="shared" si="0"/>
        <v>nee</v>
      </c>
      <c r="B12" s="87"/>
      <c r="C12" s="88" t="s">
        <v>30</v>
      </c>
      <c r="D12" s="89">
        <f>IF(Julius!A$30&gt;0,Julius!A$30,"")</f>
        <v>0.2</v>
      </c>
      <c r="E12" s="89">
        <f>IF(Julius!B$30&gt;0,Julius!B$30,"")</f>
        <v>0.2</v>
      </c>
      <c r="F12" s="89" t="str">
        <f>IF(Julius!C$30&gt;0,Julius!C$30,"")</f>
        <v/>
      </c>
      <c r="G12" s="89" t="str">
        <f>IF(Julius!D$30&gt;0,Julius!D$30,"")</f>
        <v/>
      </c>
      <c r="H12" s="89" t="str">
        <f>IF(Julius!E$30&gt;0,Julius!E$30,"")</f>
        <v/>
      </c>
      <c r="I12" s="89" t="str">
        <f>IF(Julius!F$30&gt;0,Julius!F$30,"")</f>
        <v/>
      </c>
      <c r="J12" s="89" t="str">
        <f>IF(Julius!G$30&gt;0,Julius!G$30,"")</f>
        <v/>
      </c>
      <c r="K12" s="89" t="str">
        <f>IF(Julius!H$30&gt;0,Julius!H$30,"")</f>
        <v/>
      </c>
      <c r="L12" s="89" t="str">
        <f>IF(Julius!I$30&gt;0,Julius!I$30,"")</f>
        <v/>
      </c>
      <c r="M12" s="89" t="str">
        <f>IF(Julius!J$30&gt;0,Julius!J$30,"")</f>
        <v/>
      </c>
      <c r="N12" s="89" t="str">
        <f>IF(Julius!K$30&gt;0,Julius!K$30,"")</f>
        <v/>
      </c>
      <c r="O12" s="89" t="str">
        <f>IF(Julius!L$30&gt;0,Julius!L$30,"")</f>
        <v/>
      </c>
      <c r="P12" s="89" t="str">
        <f>IF(Julius!M$30&gt;0,Julius!M$30,"")</f>
        <v/>
      </c>
      <c r="Q12" s="89" t="str">
        <f>IF(Julius!N$30&gt;0,Julius!N$30,"")</f>
        <v/>
      </c>
      <c r="R12" s="89" t="str">
        <f>IF(Julius!O$30&gt;0,Julius!O$30,"")</f>
        <v/>
      </c>
      <c r="S12" s="89" t="str">
        <f>IF(Julius!P$30&gt;0,Julius!P$30,"")</f>
        <v/>
      </c>
    </row>
    <row r="13" spans="1:27" x14ac:dyDescent="0.25">
      <c r="A13" s="87" t="str">
        <f t="shared" si="0"/>
        <v>nee</v>
      </c>
      <c r="B13" s="87"/>
      <c r="C13" s="88" t="s">
        <v>31</v>
      </c>
      <c r="D13" s="89">
        <f>IF('K&amp;V'!A$30&gt;0,'K&amp;V'!A$30,"")</f>
        <v>0.2</v>
      </c>
      <c r="E13" s="89">
        <f>IF('K&amp;V'!B$30&gt;0,'K&amp;V'!B$30,"")</f>
        <v>0.2</v>
      </c>
      <c r="F13" s="89" t="str">
        <f>IF('K&amp;V'!C$30&gt;0,'K&amp;V'!C$30,"")</f>
        <v/>
      </c>
      <c r="G13" s="89" t="str">
        <f>IF('K&amp;V'!D$30&gt;0,'K&amp;V'!D$30,"")</f>
        <v/>
      </c>
      <c r="H13" s="89" t="str">
        <f>IF('K&amp;V'!E$30&gt;0,'K&amp;V'!E$30,"")</f>
        <v/>
      </c>
      <c r="I13" s="89" t="str">
        <f>IF('K&amp;V'!F$30&gt;0,'K&amp;V'!F$30,"")</f>
        <v/>
      </c>
      <c r="J13" s="89" t="str">
        <f>IF('K&amp;V'!G$30&gt;0,'K&amp;V'!G$30,"")</f>
        <v/>
      </c>
      <c r="K13" s="89" t="str">
        <f>IF('K&amp;V'!H$30&gt;0,'K&amp;V'!H$30,"")</f>
        <v/>
      </c>
      <c r="L13" s="89" t="str">
        <f>IF('K&amp;V'!I$30&gt;0,'K&amp;V'!I$30,"")</f>
        <v/>
      </c>
      <c r="M13" s="89" t="str">
        <f>IF('K&amp;V'!J$30&gt;0,'K&amp;V'!J$30,"")</f>
        <v/>
      </c>
      <c r="N13" s="89" t="str">
        <f>IF('K&amp;V'!K$30&gt;0,'K&amp;V'!K$30,"")</f>
        <v/>
      </c>
      <c r="O13" s="89" t="str">
        <f>IF('K&amp;V'!L$30&gt;0,'K&amp;V'!L$30,"")</f>
        <v/>
      </c>
      <c r="P13" s="89" t="str">
        <f>IF('K&amp;V'!M$30&gt;0,'K&amp;V'!M$30,"")</f>
        <v/>
      </c>
      <c r="Q13" s="89" t="str">
        <f>IF('K&amp;V'!N$30&gt;0,'K&amp;V'!N$30,"")</f>
        <v/>
      </c>
      <c r="R13" s="89" t="str">
        <f>IF('K&amp;V'!O$30&gt;0,'K&amp;V'!O$30,"")</f>
        <v/>
      </c>
      <c r="S13" s="89" t="str">
        <f>IF('K&amp;V'!P$30&gt;0,'K&amp;V'!P$30,"")</f>
        <v/>
      </c>
    </row>
    <row r="14" spans="1:27" x14ac:dyDescent="0.25">
      <c r="A14" s="87" t="str">
        <f t="shared" si="0"/>
        <v>nee</v>
      </c>
      <c r="B14" s="87"/>
      <c r="C14" s="88" t="s">
        <v>32</v>
      </c>
      <c r="D14" s="89">
        <f>IF(Kinderen!A$30&gt;0,Kinderen!A$30,"")</f>
        <v>0.2</v>
      </c>
      <c r="E14" s="89">
        <f>IF(Kinderen!B$30&gt;0,Kinderen!B$30,"")</f>
        <v>0.2</v>
      </c>
      <c r="F14" s="89" t="str">
        <f>IF(Kinderen!C$30&gt;0,Kinderen!C$30,"")</f>
        <v/>
      </c>
      <c r="G14" s="89" t="str">
        <f>IF(Kinderen!D$30&gt;0,Kinderen!D$30,"")</f>
        <v/>
      </c>
      <c r="H14" s="89" t="str">
        <f>IF(Kinderen!E$30&gt;0,Kinderen!E$30,"")</f>
        <v/>
      </c>
      <c r="I14" s="89" t="str">
        <f>IF(Kinderen!F$30&gt;0,Kinderen!F$30,"")</f>
        <v/>
      </c>
      <c r="J14" s="89" t="str">
        <f>IF(Kinderen!G$30&gt;0,Kinderen!G$30,"")</f>
        <v/>
      </c>
      <c r="K14" s="89" t="str">
        <f>IF(Kinderen!H$30&gt;0,Kinderen!H$30,"")</f>
        <v/>
      </c>
      <c r="L14" s="89" t="str">
        <f>IF(Kinderen!I$30&gt;0,Kinderen!I$30,"")</f>
        <v/>
      </c>
      <c r="M14" s="89" t="str">
        <f>IF(Kinderen!J$30&gt;0,Kinderen!J$30,"")</f>
        <v/>
      </c>
      <c r="N14" s="89" t="str">
        <f>IF(Kinderen!K$30&gt;0,Kinderen!K$30,"")</f>
        <v/>
      </c>
      <c r="O14" s="89" t="str">
        <f>IF(Kinderen!L$30&gt;0,Kinderen!L$30,"")</f>
        <v/>
      </c>
      <c r="P14" s="89" t="str">
        <f>IF(Kinderen!M$30&gt;0,Kinderen!M$30,"")</f>
        <v/>
      </c>
      <c r="Q14" s="89" t="str">
        <f>IF(Kinderen!N$30&gt;0,Kinderen!N$30,"")</f>
        <v/>
      </c>
      <c r="R14" s="89" t="str">
        <f>IF(Kinderen!O$30&gt;0,Kinderen!O$30,"")</f>
        <v/>
      </c>
      <c r="S14" s="89" t="str">
        <f>IF(Kinderen!P$30&gt;0,Kinderen!P$30,"")</f>
        <v/>
      </c>
    </row>
    <row r="15" spans="1:27" x14ac:dyDescent="0.25">
      <c r="A15" s="87" t="str">
        <f t="shared" si="0"/>
        <v>nee</v>
      </c>
      <c r="B15" s="87"/>
      <c r="C15" s="88" t="s">
        <v>33</v>
      </c>
      <c r="D15" s="89">
        <f>IF(OWC!A$30&gt;0,OWC!A$30,"")</f>
        <v>0.2</v>
      </c>
      <c r="E15" s="89" t="str">
        <f>IF(OWC!B$30&gt;0,OWC!B$30,"")</f>
        <v/>
      </c>
      <c r="F15" s="89" t="str">
        <f>IF(OWC!C$30&gt;0,OWC!C$30,"")</f>
        <v/>
      </c>
      <c r="G15" s="89" t="str">
        <f>IF(OWC!D$30&gt;0,OWC!D$30,"")</f>
        <v/>
      </c>
      <c r="H15" s="89" t="str">
        <f>IF(OWC!E$30&gt;0,OWC!E$30,"")</f>
        <v/>
      </c>
      <c r="I15" s="89" t="str">
        <f>IF(OWC!F$30&gt;0,OWC!F$30,"")</f>
        <v/>
      </c>
      <c r="J15" s="89" t="str">
        <f>IF(OWC!G$30&gt;0,OWC!G$30,"")</f>
        <v/>
      </c>
      <c r="K15" s="89" t="str">
        <f>IF(OWC!H$30&gt;0,OWC!H$30,"")</f>
        <v/>
      </c>
      <c r="L15" s="89" t="str">
        <f>IF(OWC!I$30&gt;0,OWC!I$30,"")</f>
        <v/>
      </c>
      <c r="M15" s="89" t="str">
        <f>IF(OWC!J$30&gt;0,OWC!J$30,"")</f>
        <v/>
      </c>
      <c r="N15" s="89" t="str">
        <f>IF(OWC!K$30&gt;0,OWC!K$30,"")</f>
        <v/>
      </c>
      <c r="O15" s="89" t="str">
        <f>IF(OWC!L$30&gt;0,OWC!L$30,"")</f>
        <v/>
      </c>
      <c r="P15" s="89" t="str">
        <f>IF(OWC!M$30&gt;0,OWC!M$30,"")</f>
        <v/>
      </c>
      <c r="Q15" s="89" t="str">
        <f>IF(OWC!N$30&gt;0,OWC!N$30,"")</f>
        <v/>
      </c>
      <c r="R15" s="89" t="str">
        <f>IF(OWC!O$30&gt;0,OWC!O$30,"")</f>
        <v/>
      </c>
      <c r="S15" s="89" t="str">
        <f>IF(OWC!P$30&gt;0,OWC!P$30,"")</f>
        <v/>
      </c>
    </row>
    <row r="16" spans="1:27" x14ac:dyDescent="0.25">
      <c r="A16" s="87" t="str">
        <f t="shared" si="0"/>
        <v>nee</v>
      </c>
      <c r="B16" s="87"/>
      <c r="C16" s="88" t="s">
        <v>34</v>
      </c>
      <c r="D16" s="89">
        <f>IF('P&amp;O'!A$30&gt;0,'P&amp;O'!A$30,"")</f>
        <v>0.2</v>
      </c>
      <c r="E16" s="89">
        <f>IF('P&amp;O'!B$30&gt;0,'P&amp;O'!B$30,"")</f>
        <v>0.2</v>
      </c>
      <c r="F16" s="89" t="str">
        <f>IF('P&amp;O'!C$30&gt;0,'P&amp;O'!C$30,"")</f>
        <v/>
      </c>
      <c r="G16" s="89" t="str">
        <f>IF('P&amp;O'!D$30&gt;0,'P&amp;O'!D$30,"")</f>
        <v/>
      </c>
      <c r="H16" s="89" t="str">
        <f>IF('P&amp;O'!E$30&gt;0,'P&amp;O'!E$30,"")</f>
        <v/>
      </c>
      <c r="I16" s="89" t="str">
        <f>IF('P&amp;O'!F$30&gt;0,'P&amp;O'!F$30,"")</f>
        <v/>
      </c>
      <c r="J16" s="89" t="str">
        <f>IF('P&amp;O'!G$30&gt;0,'P&amp;O'!G$30,"")</f>
        <v/>
      </c>
      <c r="K16" s="89" t="str">
        <f>IF('P&amp;O'!H$30&gt;0,'P&amp;O'!H$30,"")</f>
        <v/>
      </c>
      <c r="L16" s="89" t="str">
        <f>IF('P&amp;O'!I$30&gt;0,'P&amp;O'!I$30,"")</f>
        <v/>
      </c>
      <c r="M16" s="89" t="str">
        <f>IF('P&amp;O'!J$30&gt;0,'P&amp;O'!J$30,"")</f>
        <v/>
      </c>
      <c r="N16" s="89" t="str">
        <f>IF('P&amp;O'!K$30&gt;0,'P&amp;O'!K$30,"")</f>
        <v/>
      </c>
      <c r="O16" s="89" t="str">
        <f>IF('P&amp;O'!L$30&gt;0,'P&amp;O'!L$30,"")</f>
        <v/>
      </c>
      <c r="P16" s="89" t="str">
        <f>IF('P&amp;O'!M$30&gt;0,'P&amp;O'!M$30,"")</f>
        <v/>
      </c>
      <c r="Q16" s="89" t="str">
        <f>IF('P&amp;O'!N$30&gt;0,'P&amp;O'!N$30,"")</f>
        <v/>
      </c>
      <c r="R16" s="89" t="str">
        <f>IF('P&amp;O'!O$30&gt;0,'P&amp;O'!O$30,"")</f>
        <v/>
      </c>
      <c r="S16" s="89" t="str">
        <f>IF('P&amp;O'!P$30&gt;0,'P&amp;O'!P$30,"")</f>
        <v/>
      </c>
    </row>
    <row r="17" spans="1:27" x14ac:dyDescent="0.25">
      <c r="A17" s="87" t="s">
        <v>23</v>
      </c>
      <c r="B17" s="87"/>
      <c r="C17" s="88" t="s">
        <v>35</v>
      </c>
      <c r="D17" s="89">
        <f>IF('V&amp;B'!A$30&gt;0,'V&amp;B'!A$30,"")</f>
        <v>0.2</v>
      </c>
      <c r="E17" s="89">
        <f>IF('V&amp;B'!B$30&gt;0,'V&amp;B'!B$30,"")</f>
        <v>0.2</v>
      </c>
      <c r="F17" s="89" t="str">
        <f>IF('V&amp;B'!C$30&gt;0,'V&amp;B'!C$30,"")</f>
        <v/>
      </c>
      <c r="G17" s="89" t="str">
        <f>IF('V&amp;B'!D$30&gt;0,'V&amp;B'!D$30,"")</f>
        <v/>
      </c>
      <c r="H17" s="89" t="str">
        <f>IF('V&amp;B'!E$30&gt;0,'V&amp;B'!E$30,"")</f>
        <v/>
      </c>
      <c r="I17" s="89" t="str">
        <f>IF('V&amp;B'!F$30&gt;0,'V&amp;B'!F$30,"")</f>
        <v/>
      </c>
      <c r="J17" s="89" t="str">
        <f>IF('V&amp;B'!G$30&gt;0,'V&amp;B'!G$30,"")</f>
        <v/>
      </c>
      <c r="K17" s="89" t="str">
        <f>IF('V&amp;B'!H$30&gt;0,'V&amp;B'!H$30,"")</f>
        <v/>
      </c>
      <c r="L17" s="89" t="str">
        <f>IF('V&amp;B'!I$30&gt;0,'V&amp;B'!I$30,"")</f>
        <v/>
      </c>
      <c r="M17" s="89" t="str">
        <f>IF('V&amp;B'!J$30&gt;0,'V&amp;B'!J$30,"")</f>
        <v/>
      </c>
      <c r="N17" s="89" t="str">
        <f>IF('V&amp;B'!K$30&gt;0,'V&amp;B'!K$30,"")</f>
        <v/>
      </c>
      <c r="O17" s="89" t="str">
        <f>IF('V&amp;B'!L$30&gt;0,'V&amp;B'!L$30,"")</f>
        <v/>
      </c>
      <c r="P17" s="89" t="str">
        <f>IF('V&amp;B'!M$30&gt;0,'V&amp;B'!M$30,"")</f>
        <v/>
      </c>
      <c r="Q17" s="89" t="str">
        <f>IF('V&amp;B'!N$30&gt;0,'V&amp;B'!N$30,"")</f>
        <v/>
      </c>
      <c r="R17" s="89" t="str">
        <f>IF('V&amp;B'!O$30&gt;0,'V&amp;B'!O$30,"")</f>
        <v/>
      </c>
      <c r="S17" s="89" t="str">
        <f>IF('V&amp;B'!P$30&gt;0,'V&amp;B'!P$30,"")</f>
        <v/>
      </c>
    </row>
    <row r="18" spans="1:27" x14ac:dyDescent="0.25">
      <c r="A18" s="87" t="str">
        <f t="shared" si="0"/>
        <v>nee</v>
      </c>
      <c r="B18" s="87"/>
      <c r="C18" s="88" t="s">
        <v>36</v>
      </c>
      <c r="D18" s="89">
        <f>IF(DLAB!A$30&gt;0,DLAB!A$30,"")</f>
        <v>0.2</v>
      </c>
      <c r="E18" s="89" t="str">
        <f>IF(DLAB!B$30&gt;0,DLAB!B$30,"")</f>
        <v/>
      </c>
      <c r="F18" s="89" t="str">
        <f>IF(DLAB!C$30&gt;0,DLAB!C$30,"")</f>
        <v/>
      </c>
      <c r="G18" s="89" t="str">
        <f>IF(DLAB!D$30&gt;0,DLAB!D$30,"")</f>
        <v/>
      </c>
      <c r="H18" s="89" t="str">
        <f>IF(DLAB!E$30&gt;0,DLAB!E$30,"")</f>
        <v/>
      </c>
      <c r="I18" s="89" t="str">
        <f>IF(DLAB!F$30&gt;0,DLAB!F$30,"")</f>
        <v/>
      </c>
      <c r="J18" s="89" t="str">
        <f>IF(DLAB!G$30&gt;0,DLAB!G$30,"")</f>
        <v/>
      </c>
      <c r="K18" s="89" t="str">
        <f>IF(DLAB!H$30&gt;0,DLAB!H$30,"")</f>
        <v/>
      </c>
      <c r="L18" s="89" t="str">
        <f>IF(DLAB!I$30&gt;0,DLAB!I$30,"")</f>
        <v/>
      </c>
      <c r="M18" s="89" t="str">
        <f>IF(DLAB!J$30&gt;0,DLAB!J$30,"")</f>
        <v/>
      </c>
      <c r="N18" s="89" t="str">
        <f>IF(DLAB!K$30&gt;0,DLAB!K$30,"")</f>
        <v/>
      </c>
      <c r="O18" s="89" t="str">
        <f>IF(DLAB!L$30&gt;0,DLAB!L$30,"")</f>
        <v/>
      </c>
      <c r="P18" s="89" t="str">
        <f>IF(DLAB!M$30&gt;0,DLAB!M$30,"")</f>
        <v/>
      </c>
      <c r="Q18" s="89" t="str">
        <f>IF(DLAB!N$30&gt;0,DLAB!N$30,"")</f>
        <v/>
      </c>
      <c r="R18" s="89" t="str">
        <f>IF(DLAB!O$30&gt;0,DLAB!O$30,"")</f>
        <v/>
      </c>
      <c r="S18" s="89" t="str">
        <f>IF(DLAB!P$30&gt;0,DLAB!P$30,"")</f>
        <v/>
      </c>
    </row>
    <row r="19" spans="1:27" ht="46.5" x14ac:dyDescent="0.25">
      <c r="D19" s="99">
        <f>AVERAGE(D2:D18)</f>
        <v>0.20000000000000004</v>
      </c>
      <c r="E19" s="100">
        <f>AVERAGE(E2:E18)</f>
        <v>0.20000000000000004</v>
      </c>
      <c r="F19" s="100" t="e">
        <f t="shared" ref="F19:L19" si="1">AVERAGE(F2:F18)</f>
        <v>#DIV/0!</v>
      </c>
      <c r="G19" s="100" t="e">
        <f t="shared" si="1"/>
        <v>#DIV/0!</v>
      </c>
      <c r="H19" s="100" t="e">
        <f t="shared" si="1"/>
        <v>#DIV/0!</v>
      </c>
      <c r="I19" s="100" t="e">
        <f t="shared" si="1"/>
        <v>#DIV/0!</v>
      </c>
      <c r="J19" s="100" t="e">
        <f t="shared" si="1"/>
        <v>#DIV/0!</v>
      </c>
      <c r="K19" s="100" t="e">
        <f t="shared" si="1"/>
        <v>#DIV/0!</v>
      </c>
      <c r="L19" s="100" t="e">
        <f t="shared" si="1"/>
        <v>#DIV/0!</v>
      </c>
      <c r="M19" s="101" t="e">
        <f>AVERAGE(M2:M18)</f>
        <v>#DIV/0!</v>
      </c>
      <c r="N19" s="101" t="e">
        <f t="shared" ref="N19:S19" si="2">AVERAGE(N2:N18)</f>
        <v>#DIV/0!</v>
      </c>
      <c r="O19" s="101" t="e">
        <f t="shared" si="2"/>
        <v>#DIV/0!</v>
      </c>
      <c r="P19" s="101" t="e">
        <f t="shared" si="2"/>
        <v>#DIV/0!</v>
      </c>
      <c r="Q19" s="101" t="e">
        <f t="shared" si="2"/>
        <v>#DIV/0!</v>
      </c>
      <c r="R19" s="101" t="e">
        <f t="shared" si="2"/>
        <v>#DIV/0!</v>
      </c>
      <c r="S19" s="101" t="e">
        <f t="shared" si="2"/>
        <v>#DIV/0!</v>
      </c>
      <c r="T19" s="99" t="e">
        <f>AVERAGE(D19:S19)</f>
        <v>#DIV/0!</v>
      </c>
      <c r="AA19" s="41">
        <f>AVERAGE(E2:E18,F2:F18,G2:G18,H2:H18,I2:I18,J2:J18,K2:K18,L2:L18)</f>
        <v>0.20000000000000004</v>
      </c>
    </row>
    <row r="20" spans="1:27" x14ac:dyDescent="0.25">
      <c r="E20" s="99" t="e">
        <f>AVERAGE(E19:L19)</f>
        <v>#DIV/0!</v>
      </c>
      <c r="F20" s="99"/>
      <c r="G20" s="99"/>
      <c r="H20" s="99"/>
      <c r="I20" s="99"/>
      <c r="J20" s="99"/>
      <c r="K20" s="99"/>
      <c r="L20" s="99"/>
      <c r="M20" s="99" t="e">
        <f>AVERAGE(M19:S19)</f>
        <v>#DIV/0!</v>
      </c>
    </row>
    <row r="21" spans="1:27" x14ac:dyDescent="0.25">
      <c r="E21" s="99"/>
      <c r="F21" s="99"/>
      <c r="G21" s="99"/>
      <c r="H21" s="99"/>
      <c r="I21" s="99"/>
      <c r="J21" s="99"/>
      <c r="K21" s="99"/>
      <c r="L21" s="99"/>
    </row>
    <row r="22" spans="1:27" x14ac:dyDescent="0.25">
      <c r="E22" s="99"/>
      <c r="F22" s="99"/>
      <c r="G22" s="99"/>
      <c r="H22" s="99"/>
      <c r="I22" s="99"/>
      <c r="J22" s="99"/>
      <c r="K22" s="99"/>
      <c r="L22" s="99"/>
    </row>
    <row r="23" spans="1:27" x14ac:dyDescent="0.25">
      <c r="E23" s="99"/>
      <c r="F23" s="99"/>
      <c r="G23" s="99"/>
      <c r="H23" s="99"/>
      <c r="I23" s="99"/>
      <c r="J23" s="99"/>
      <c r="K23" s="99"/>
      <c r="L23" s="99"/>
    </row>
    <row r="24" spans="1:27" x14ac:dyDescent="0.25">
      <c r="E24" s="99"/>
      <c r="F24" s="99"/>
      <c r="G24" s="99"/>
      <c r="H24" s="99"/>
      <c r="I24" s="99"/>
      <c r="J24" s="99"/>
      <c r="K24" s="99"/>
      <c r="L24" s="99"/>
    </row>
    <row r="25" spans="1:27" x14ac:dyDescent="0.25">
      <c r="C25" s="107" t="s">
        <v>37</v>
      </c>
      <c r="D25" s="107"/>
      <c r="E25" s="107"/>
      <c r="F25" s="107"/>
      <c r="G25" s="107"/>
      <c r="H25" s="107"/>
      <c r="I25" s="107"/>
      <c r="J25" s="107"/>
      <c r="K25" s="107"/>
      <c r="L25" s="107"/>
      <c r="M25" s="107"/>
      <c r="N25" s="107"/>
      <c r="O25" s="107"/>
      <c r="P25" s="107"/>
      <c r="Q25" s="107"/>
      <c r="R25" s="107"/>
    </row>
    <row r="26" spans="1:27" x14ac:dyDescent="0.25">
      <c r="C26" s="107"/>
      <c r="D26" s="107"/>
      <c r="E26" s="107"/>
      <c r="F26" s="107"/>
      <c r="G26" s="107"/>
      <c r="H26" s="107"/>
      <c r="I26" s="107"/>
      <c r="J26" s="107"/>
      <c r="K26" s="107"/>
      <c r="L26" s="107"/>
      <c r="M26" s="107"/>
      <c r="N26" s="107"/>
      <c r="O26" s="107"/>
      <c r="P26" s="107"/>
      <c r="Q26" s="107"/>
      <c r="R26" s="107"/>
    </row>
    <row r="27" spans="1:27" ht="46.5" x14ac:dyDescent="0.25">
      <c r="C27" s="107"/>
      <c r="D27" s="107"/>
      <c r="E27" s="107"/>
      <c r="F27" s="107"/>
      <c r="G27" s="107"/>
      <c r="H27" s="107"/>
      <c r="I27" s="107"/>
      <c r="J27" s="107"/>
      <c r="K27" s="107"/>
      <c r="L27" s="107"/>
      <c r="M27" s="107"/>
      <c r="N27" s="107"/>
      <c r="O27" s="107"/>
      <c r="P27" s="107"/>
      <c r="Q27" s="107"/>
      <c r="R27" s="107"/>
      <c r="AA27" s="41" t="e">
        <f>M20</f>
        <v>#DIV/0!</v>
      </c>
    </row>
    <row r="28" spans="1:27" x14ac:dyDescent="0.25">
      <c r="C28" s="107"/>
      <c r="D28" s="107"/>
      <c r="E28" s="107"/>
      <c r="F28" s="107"/>
      <c r="G28" s="107"/>
      <c r="H28" s="107"/>
      <c r="I28" s="107"/>
      <c r="J28" s="107"/>
      <c r="K28" s="107"/>
      <c r="L28" s="107"/>
      <c r="M28" s="107"/>
      <c r="N28" s="107"/>
      <c r="O28" s="107"/>
      <c r="P28" s="107"/>
      <c r="Q28" s="107"/>
      <c r="R28" s="107"/>
    </row>
    <row r="29" spans="1:27" x14ac:dyDescent="0.25">
      <c r="C29" s="107"/>
      <c r="D29" s="107"/>
      <c r="E29" s="107"/>
      <c r="F29" s="107"/>
      <c r="G29" s="107"/>
      <c r="H29" s="107"/>
      <c r="I29" s="107"/>
      <c r="J29" s="107"/>
      <c r="K29" s="107"/>
      <c r="L29" s="107"/>
      <c r="M29" s="107"/>
      <c r="N29" s="107"/>
      <c r="O29" s="107"/>
      <c r="P29" s="107"/>
      <c r="Q29" s="107"/>
      <c r="R29" s="107"/>
    </row>
    <row r="30" spans="1:27" x14ac:dyDescent="0.25">
      <c r="C30" s="90"/>
    </row>
  </sheetData>
  <mergeCells count="1">
    <mergeCell ref="C25:R29"/>
  </mergeCells>
  <conditionalFormatting sqref="A2:B18">
    <cfRule type="containsText" dxfId="1" priority="1" operator="containsText" text="ja">
      <formula>NOT(ISERROR(SEARCH("ja",A2)))</formula>
    </cfRule>
    <cfRule type="containsText" dxfId="0" priority="2" operator="containsText" text="nee">
      <formula>NOT(ISERROR(SEARCH("nee",A2)))</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0989-ABF3-4903-8AE5-89DB9037C8EF}">
  <sheetPr>
    <pageSetUpPr fitToPage="1"/>
  </sheetPr>
  <dimension ref="A1:AD67"/>
  <sheetViews>
    <sheetView zoomScale="50" zoomScaleNormal="50" workbookViewId="0">
      <pane ySplit="3" topLeftCell="A4" activePane="bottomLeft" state="frozen"/>
      <selection pane="bottomLeft" activeCell="I6" sqref="I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28</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112.5"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N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EF1F-82DF-43D8-BBF2-C64D1281CC68}">
  <sheetPr>
    <pageSetUpPr fitToPage="1"/>
  </sheetPr>
  <dimension ref="A1:AD67"/>
  <sheetViews>
    <sheetView topLeftCell="F1" zoomScale="70" zoomScaleNormal="70" workbookViewId="0">
      <pane ySplit="3" topLeftCell="A18" activePane="bottomLeft" state="frozen"/>
      <selection pane="bottomLeft" activeCell="I7" sqref="I7: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31</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8E09-6569-490F-8A7C-663DDDCBD61B}">
  <sheetPr>
    <pageSetUpPr fitToPage="1"/>
  </sheetPr>
  <dimension ref="A1:AD67"/>
  <sheetViews>
    <sheetView zoomScale="70" zoomScaleNormal="70" workbookViewId="0">
      <pane ySplit="3" topLeftCell="A4" activePane="bottomLeft" state="frozen"/>
      <selection pane="bottomLeft" activeCell="I5" sqref="I5"/>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30</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V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06C1F-ED6F-40A7-B2B8-4DEC36F0FA81}">
  <sheetPr>
    <pageSetUpPr fitToPage="1"/>
  </sheetPr>
  <dimension ref="A1:AD67"/>
  <sheetViews>
    <sheetView topLeftCell="F1" zoomScale="70" zoomScaleNormal="70" workbookViewId="0">
      <pane ySplit="3" topLeftCell="A4" activePane="bottomLeft" state="frozen"/>
      <selection pane="bottomLeft" activeCell="I7" sqref="I7: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32</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5869-0EB9-48BA-B445-1CEEF5FACC18}">
  <sheetPr>
    <pageSetUpPr fitToPage="1"/>
  </sheetPr>
  <dimension ref="A1:AD67"/>
  <sheetViews>
    <sheetView zoomScale="60" zoomScaleNormal="60" workbookViewId="0">
      <pane ySplit="3" topLeftCell="A18" activePane="bottomLeft" state="frozen"/>
      <selection pane="bottomLeft" activeCell="I21" sqref="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34</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112.5"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84C8F-0EBE-483B-BAC3-EA8E95B01275}">
  <sheetPr>
    <pageSetUpPr fitToPage="1"/>
  </sheetPr>
  <dimension ref="A1:AD67"/>
  <sheetViews>
    <sheetView zoomScale="70" zoomScaleNormal="70" workbookViewId="0">
      <pane ySplit="3" topLeftCell="A4" activePane="bottomLeft" state="frozen"/>
      <selection pane="bottomLeft" activeCell="I6" sqref="I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35</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v>3</v>
      </c>
      <c r="J17" s="26"/>
      <c r="K17" s="25">
        <f>(I17*20%)</f>
        <v>0.60000000000000009</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7800-3FA8-4671-87FC-7DF57949E461}">
  <sheetPr>
    <pageSetUpPr fitToPage="1"/>
  </sheetPr>
  <dimension ref="A1:AD67"/>
  <sheetViews>
    <sheetView zoomScale="90" zoomScaleNormal="90" workbookViewId="0">
      <pane ySplit="3" topLeftCell="A4" activePane="bottomLeft" state="frozen"/>
      <selection pane="bottomLeft" activeCell="I4" sqref="I4"/>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33</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1.2500000000000001E-2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c r="J6" s="45"/>
      <c r="K6" s="42">
        <f t="shared" ref="K6:K21" si="0">(I6*20%)</f>
        <v>0</v>
      </c>
      <c r="L6" s="121">
        <f>AVERAGE(K6:K16)</f>
        <v>0</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0</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0</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3754-D008-403D-BCF2-7C55760251AE}">
  <sheetPr>
    <pageSetUpPr fitToPage="1"/>
  </sheetPr>
  <dimension ref="A1:AD67"/>
  <sheetViews>
    <sheetView zoomScale="70" zoomScaleNormal="70" workbookViewId="0">
      <pane ySplit="3" topLeftCell="A4" activePane="bottomLeft" state="frozen"/>
      <selection pane="bottomLeft" activeCell="I6" sqref="I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36</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1.2500000000000001E-2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c r="J6" s="45"/>
      <c r="K6" s="42">
        <f t="shared" ref="K6:K21" si="0">(I6*20%)</f>
        <v>0</v>
      </c>
      <c r="L6" s="121">
        <f>AVERAGE(K6:K16)</f>
        <v>0</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0</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0</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FDAC-337B-4FD8-BD98-C0911FD27891}">
  <sheetPr>
    <pageSetUpPr fitToPage="1"/>
  </sheetPr>
  <dimension ref="A1:AD67"/>
  <sheetViews>
    <sheetView zoomScale="70" zoomScaleNormal="70" workbookViewId="0">
      <pane ySplit="3" topLeftCell="A4" activePane="bottomLeft" state="frozen"/>
      <selection pane="bottomLeft" activeCell="I8" sqref="I8"/>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26</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5394-29A7-49FB-B85E-722D92C02175}">
  <dimension ref="A1:AD67"/>
  <sheetViews>
    <sheetView zoomScale="115" zoomScaleNormal="115" workbookViewId="0">
      <selection activeCell="J6" sqref="J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27.140625" style="36" customWidth="1"/>
    <col min="22" max="22" width="9.140625" style="36" customWidth="1"/>
    <col min="23" max="23" width="34.1406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20</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57.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97ECE-C6CE-4BE5-913D-F743168EF1E9}">
  <dimension ref="A1:T20"/>
  <sheetViews>
    <sheetView showGridLines="0" zoomScale="70" zoomScaleNormal="70" workbookViewId="0">
      <selection activeCell="G12" sqref="G12"/>
    </sheetView>
  </sheetViews>
  <sheetFormatPr defaultColWidth="8.85546875" defaultRowHeight="15" x14ac:dyDescent="0.25"/>
  <cols>
    <col min="3" max="3" width="11.5703125" bestFit="1" customWidth="1"/>
    <col min="17" max="17" width="9.140625" customWidth="1"/>
    <col min="20" max="20" width="7.7109375" customWidth="1"/>
  </cols>
  <sheetData>
    <row r="1" spans="1:20" ht="75" x14ac:dyDescent="0.25">
      <c r="C1" s="94"/>
      <c r="D1" s="94" t="s">
        <v>38</v>
      </c>
      <c r="E1" s="94" t="s">
        <v>39</v>
      </c>
      <c r="F1" s="94" t="s">
        <v>40</v>
      </c>
      <c r="G1" s="94" t="s">
        <v>41</v>
      </c>
      <c r="H1" s="94" t="s">
        <v>42</v>
      </c>
      <c r="I1" s="94" t="s">
        <v>43</v>
      </c>
      <c r="J1" s="94" t="s">
        <v>44</v>
      </c>
      <c r="K1" s="94" t="s">
        <v>45</v>
      </c>
      <c r="L1" s="94" t="s">
        <v>46</v>
      </c>
      <c r="M1" s="94" t="s">
        <v>47</v>
      </c>
      <c r="N1" s="94" t="s">
        <v>48</v>
      </c>
      <c r="O1" s="94" t="s">
        <v>49</v>
      </c>
      <c r="P1" s="94" t="s">
        <v>50</v>
      </c>
      <c r="Q1" s="94" t="s">
        <v>51</v>
      </c>
      <c r="R1" s="94" t="s">
        <v>52</v>
      </c>
      <c r="S1" s="94" t="s">
        <v>53</v>
      </c>
      <c r="T1" s="105" t="s">
        <v>54</v>
      </c>
    </row>
    <row r="2" spans="1:20" x14ac:dyDescent="0.25">
      <c r="C2" s="95" t="s">
        <v>19</v>
      </c>
      <c r="D2" s="96">
        <f>IF(Kinderen!A$31&gt;0,Kinderen!A$31,"")</f>
        <v>1</v>
      </c>
      <c r="E2" s="96">
        <f>IF(Kinderen!B$31&gt;0,Kinderen!B$31,"")</f>
        <v>1</v>
      </c>
      <c r="F2" s="96" t="str">
        <f>IF(Kinderen!C$31&gt;0,Kinderen!C$31,"")</f>
        <v/>
      </c>
      <c r="G2" s="96" t="str">
        <f>IF(Kinderen!D$31&gt;0,Kinderen!D$31,"")</f>
        <v/>
      </c>
      <c r="H2" s="96" t="str">
        <f>IF(Kinderen!E$31&gt;0,Kinderen!E$31,"")</f>
        <v/>
      </c>
      <c r="I2" s="96" t="str">
        <f>IF(Kinderen!F$31&gt;0,Kinderen!F$31,"")</f>
        <v/>
      </c>
      <c r="J2" s="96" t="str">
        <f>IF(Kinderen!G$31&gt;0,Kinderen!G$31,"")</f>
        <v/>
      </c>
      <c r="K2" s="96" t="str">
        <f>IF(Kinderen!H$31&gt;0,Kinderen!H$31,"")</f>
        <v/>
      </c>
      <c r="L2" s="96" t="str">
        <f>IF(Kinderen!I$31&gt;0,Kinderen!I$31,"")</f>
        <v/>
      </c>
      <c r="M2" s="96" t="str">
        <f>IF(Kinderen!J$31&gt;0,Kinderen!J$31,"")</f>
        <v/>
      </c>
      <c r="N2" s="96" t="str">
        <f>IF(Kinderen!K$31&gt;0,Kinderen!K$31,"")</f>
        <v/>
      </c>
      <c r="O2" s="96" t="str">
        <f>IF(Kinderen!L$31&gt;0,Kinderen!L$31,"")</f>
        <v/>
      </c>
      <c r="P2" s="96" t="str">
        <f>IF(Kinderen!M$31&gt;0,Kinderen!M$31,"")</f>
        <v/>
      </c>
      <c r="Q2" s="96" t="str">
        <f>IF(Kinderen!N$31&gt;0,Kinderen!N$31,"")</f>
        <v/>
      </c>
      <c r="R2" s="96" t="str">
        <f>IF(Kinderen!O$31&gt;0,Kinderen!O$31,"")</f>
        <v/>
      </c>
      <c r="S2" s="96" t="str">
        <f>IF(Kinderen!P$31&gt;0,Kinderen!P$31,"")</f>
        <v/>
      </c>
      <c r="T2" s="104">
        <f t="shared" ref="T2:T17" si="0">AVERAGE(D2:S2)</f>
        <v>1</v>
      </c>
    </row>
    <row r="3" spans="1:20" x14ac:dyDescent="0.25">
      <c r="C3" s="95" t="s">
        <v>20</v>
      </c>
      <c r="D3" s="96">
        <f>IF(DIF!A$31&gt;0,DIF!A$31,"")</f>
        <v>1</v>
      </c>
      <c r="E3" s="96">
        <f>IF(DIF!B$31&gt;0,DIF!B$31,"")</f>
        <v>1</v>
      </c>
      <c r="F3" s="96" t="str">
        <f>IF(DIF!C$31&gt;0,DIF!C$31,"")</f>
        <v/>
      </c>
      <c r="G3" s="96" t="str">
        <f>IF(DIF!D$31&gt;0,DIF!D$31,"")</f>
        <v/>
      </c>
      <c r="H3" s="96" t="str">
        <f>IF(DIF!E$31&gt;0,DIF!E$31,"")</f>
        <v/>
      </c>
      <c r="I3" s="96" t="str">
        <f>IF(DIF!F$31&gt;0,DIF!F$31,"")</f>
        <v/>
      </c>
      <c r="J3" s="96" t="str">
        <f>IF(DIF!G$31&gt;0,DIF!G$31,"")</f>
        <v/>
      </c>
      <c r="K3" s="96" t="str">
        <f>IF(DIF!H$31&gt;0,DIF!H$31,"")</f>
        <v/>
      </c>
      <c r="L3" s="96" t="str">
        <f>IF(DIF!I$31&gt;0,DIF!I$31,"")</f>
        <v/>
      </c>
      <c r="M3" s="96" t="str">
        <f>IF(DIF!J$31&gt;0,DIF!J$31,"")</f>
        <v/>
      </c>
      <c r="N3" s="96" t="str">
        <f>IF(DIF!K$31&gt;0,DIF!K$31,"")</f>
        <v/>
      </c>
      <c r="O3" s="96" t="str">
        <f>IF(DIF!L$31&gt;0,DIF!L$31,"")</f>
        <v/>
      </c>
      <c r="P3" s="96" t="str">
        <f>IF(DIF!M$31&gt;0,DIF!M$31,"")</f>
        <v/>
      </c>
      <c r="Q3" s="96" t="str">
        <f>IF(DIF!N$31&gt;0,DIF!N$31,"")</f>
        <v/>
      </c>
      <c r="R3" s="96" t="str">
        <f>IF(DIF!O$31&gt;0,DIF!O$31,"")</f>
        <v/>
      </c>
      <c r="S3" s="96" t="str">
        <f>IF(DIF!P$31&gt;0,DIF!P$31,"")</f>
        <v/>
      </c>
      <c r="T3" s="104">
        <f t="shared" si="0"/>
        <v>1</v>
      </c>
    </row>
    <row r="4" spans="1:20" x14ac:dyDescent="0.25">
      <c r="C4" s="95" t="s">
        <v>21</v>
      </c>
      <c r="D4" s="96">
        <f>IF(FB!A$31&gt;0,FB!A$31,"")</f>
        <v>1</v>
      </c>
      <c r="E4" s="96">
        <f>IF(FB!B$31&gt;0,FB!B$31,"")</f>
        <v>1</v>
      </c>
      <c r="F4" s="96" t="str">
        <f>IF(FB!C$31&gt;0,FB!C$31,"")</f>
        <v/>
      </c>
      <c r="G4" s="96" t="str">
        <f>IF(FB!D$31&gt;0,FB!D$31,"")</f>
        <v/>
      </c>
      <c r="H4" s="96" t="str">
        <f>IF(FB!E$31&gt;0,FB!E$31,"")</f>
        <v/>
      </c>
      <c r="I4" s="96" t="str">
        <f>IF(FB!F$31&gt;0,FB!F$31,"")</f>
        <v/>
      </c>
      <c r="J4" s="96" t="str">
        <f>IF(FB!G$31&gt;0,FB!G$31,"")</f>
        <v/>
      </c>
      <c r="K4" s="96" t="str">
        <f>IF(FB!H$31&gt;0,FB!H$31,"")</f>
        <v/>
      </c>
      <c r="L4" s="96" t="str">
        <f>IF(FB!I$31&gt;0,FB!I$31,"")</f>
        <v/>
      </c>
      <c r="M4" s="96" t="str">
        <f>IF(FB!J$31&gt;0,FB!J$31,"")</f>
        <v/>
      </c>
      <c r="N4" s="96" t="str">
        <f>IF(FB!K$31&gt;0,FB!K$31,"")</f>
        <v/>
      </c>
      <c r="O4" s="96" t="str">
        <f>IF(FB!L$31&gt;0,FB!L$31,"")</f>
        <v/>
      </c>
      <c r="P4" s="96" t="str">
        <f>IF(FB!M$31&gt;0,FB!M$31,"")</f>
        <v/>
      </c>
      <c r="Q4" s="96" t="str">
        <f>IF(FB!N$31&gt;0,FB!N$31,"")</f>
        <v/>
      </c>
      <c r="R4" s="96" t="str">
        <f>IF(FB!O$31&gt;0,FB!O$31,"")</f>
        <v/>
      </c>
      <c r="S4" s="96" t="str">
        <f>IF(FB!P$31&gt;0,FB!P$31,"")</f>
        <v/>
      </c>
      <c r="T4" s="104">
        <f t="shared" si="0"/>
        <v>1</v>
      </c>
    </row>
    <row r="5" spans="1:20" x14ac:dyDescent="0.25">
      <c r="C5" s="95" t="s">
        <v>22</v>
      </c>
      <c r="D5" s="96">
        <f>IF('K&amp;V'!A$31&gt;0,'K&amp;V'!A$31,"")</f>
        <v>1</v>
      </c>
      <c r="E5" s="96">
        <f>IF('K&amp;V'!B$31&gt;0,'K&amp;V'!B$31,"")</f>
        <v>1</v>
      </c>
      <c r="F5" s="96" t="str">
        <f>IF('K&amp;V'!C$31&gt;0,'K&amp;V'!C$31,"")</f>
        <v/>
      </c>
      <c r="G5" s="96" t="str">
        <f>IF('K&amp;V'!D$31&gt;0,'K&amp;V'!D$31,"")</f>
        <v/>
      </c>
      <c r="H5" s="96" t="str">
        <f>IF('K&amp;V'!E$31&gt;0,'K&amp;V'!E$31,"")</f>
        <v/>
      </c>
      <c r="I5" s="96" t="str">
        <f>IF('K&amp;V'!F$31&gt;0,'K&amp;V'!F$31,"")</f>
        <v/>
      </c>
      <c r="J5" s="96" t="str">
        <f>IF('K&amp;V'!G$31&gt;0,'K&amp;V'!G$31,"")</f>
        <v/>
      </c>
      <c r="K5" s="96" t="str">
        <f>IF('K&amp;V'!H$31&gt;0,'K&amp;V'!H$31,"")</f>
        <v/>
      </c>
      <c r="L5" s="96" t="str">
        <f>IF('K&amp;V'!I$31&gt;0,'K&amp;V'!I$31,"")</f>
        <v/>
      </c>
      <c r="M5" s="96" t="str">
        <f>IF('K&amp;V'!J$31&gt;0,'K&amp;V'!J$31,"")</f>
        <v/>
      </c>
      <c r="N5" s="96" t="str">
        <f>IF('K&amp;V'!K$31&gt;0,'K&amp;V'!K$31,"")</f>
        <v/>
      </c>
      <c r="O5" s="96" t="str">
        <f>IF('K&amp;V'!L$31&gt;0,'K&amp;V'!L$31,"")</f>
        <v/>
      </c>
      <c r="P5" s="96" t="str">
        <f>IF('K&amp;V'!M$31&gt;0,'K&amp;V'!M$31,"")</f>
        <v/>
      </c>
      <c r="Q5" s="96" t="str">
        <f>IF('K&amp;V'!N$31&gt;0,'K&amp;V'!N$31,"")</f>
        <v/>
      </c>
      <c r="R5" s="96" t="str">
        <f>IF('K&amp;V'!O$31&gt;0,'K&amp;V'!O$31,"")</f>
        <v/>
      </c>
      <c r="S5" s="96" t="str">
        <f>IF('K&amp;V'!P$31&gt;0,'K&amp;V'!P$31,"")</f>
        <v/>
      </c>
      <c r="T5" s="104">
        <f t="shared" si="0"/>
        <v>1</v>
      </c>
    </row>
    <row r="6" spans="1:20" x14ac:dyDescent="0.25">
      <c r="C6" s="95" t="s">
        <v>24</v>
      </c>
      <c r="D6" s="96">
        <f>IF('B&amp;O'!A$31&gt;0,'B&amp;O'!A$31,"")</f>
        <v>1</v>
      </c>
      <c r="E6" s="96">
        <f>IF('B&amp;O'!B$31&gt;0,'B&amp;O'!B$31,"")</f>
        <v>1</v>
      </c>
      <c r="F6" s="96" t="str">
        <f>IF('B&amp;O'!C$31&gt;0,'B&amp;O'!C$31,"")</f>
        <v/>
      </c>
      <c r="G6" s="96" t="str">
        <f>IF('B&amp;O'!D$31&gt;0,'B&amp;O'!D$31,"")</f>
        <v/>
      </c>
      <c r="H6" s="96" t="str">
        <f>IF('B&amp;O'!E$31&gt;0,'B&amp;O'!E$31,"")</f>
        <v/>
      </c>
      <c r="I6" s="96" t="str">
        <f>IF('B&amp;O'!F$31&gt;0,'B&amp;O'!F$31,"")</f>
        <v/>
      </c>
      <c r="J6" s="96" t="str">
        <f>IF('B&amp;O'!G$31&gt;0,'B&amp;O'!G$31,"")</f>
        <v/>
      </c>
      <c r="K6" s="96" t="str">
        <f>IF('B&amp;O'!H$31&gt;0,'B&amp;O'!H$31,"")</f>
        <v/>
      </c>
      <c r="L6" s="96" t="str">
        <f>IF('B&amp;O'!I$31&gt;0,'B&amp;O'!I$31,"")</f>
        <v/>
      </c>
      <c r="M6" s="96" t="str">
        <f>IF('B&amp;O'!J$31&gt;0,'B&amp;O'!J$31,"")</f>
        <v/>
      </c>
      <c r="N6" s="96" t="str">
        <f>IF('B&amp;O'!K$31&gt;0,'B&amp;O'!K$31,"")</f>
        <v/>
      </c>
      <c r="O6" s="96" t="str">
        <f>IF('B&amp;O'!L$31&gt;0,'B&amp;O'!L$31,"")</f>
        <v/>
      </c>
      <c r="P6" s="96" t="str">
        <f>IF('B&amp;O'!M$31&gt;0,'B&amp;O'!M$31,"")</f>
        <v/>
      </c>
      <c r="Q6" s="96" t="str">
        <f>IF('B&amp;O'!N$31&gt;0,'B&amp;O'!N$31,"")</f>
        <v/>
      </c>
      <c r="R6" s="96" t="str">
        <f>IF('B&amp;O'!O$31&gt;0,'B&amp;O'!O$31,"")</f>
        <v/>
      </c>
      <c r="S6" s="96" t="str">
        <f>IF('B&amp;O'!P$31&gt;0,'B&amp;O'!P$31,"")</f>
        <v/>
      </c>
      <c r="T6">
        <f t="shared" si="0"/>
        <v>1</v>
      </c>
    </row>
    <row r="7" spans="1:20" x14ac:dyDescent="0.25">
      <c r="C7" s="95" t="s">
        <v>25</v>
      </c>
      <c r="D7" s="96">
        <f>IF(Julius!A$31&gt;0,Julius!A$31,"")</f>
        <v>1</v>
      </c>
      <c r="E7" s="96">
        <f>IF(Julius!B$31&gt;0,Julius!B$31,"")</f>
        <v>1</v>
      </c>
      <c r="F7" s="96" t="str">
        <f>IF(Julius!C$31&gt;0,Julius!C$31,"")</f>
        <v/>
      </c>
      <c r="G7" s="96" t="str">
        <f>IF(Julius!D$31&gt;0,Julius!D$31,"")</f>
        <v/>
      </c>
      <c r="H7" s="96" t="str">
        <f>IF(Julius!E$31&gt;0,Julius!E$31,"")</f>
        <v/>
      </c>
      <c r="I7" s="96" t="str">
        <f>IF(Julius!F$31&gt;0,Julius!F$31,"")</f>
        <v/>
      </c>
      <c r="J7" s="96" t="str">
        <f>IF(Julius!G$31&gt;0,Julius!G$31,"")</f>
        <v/>
      </c>
      <c r="K7" s="96" t="str">
        <f>IF(Julius!H$31&gt;0,Julius!H$31,"")</f>
        <v/>
      </c>
      <c r="L7" s="96" t="str">
        <f>IF(Julius!I$31&gt;0,Julius!I$31,"")</f>
        <v/>
      </c>
      <c r="M7" s="96" t="str">
        <f>IF(Julius!J$31&gt;0,Julius!J$31,"")</f>
        <v/>
      </c>
      <c r="N7" s="96" t="str">
        <f>IF(Julius!K$31&gt;0,Julius!K$31,"")</f>
        <v/>
      </c>
      <c r="O7" s="96" t="str">
        <f>IF(Julius!L$31&gt;0,Julius!L$31,"")</f>
        <v/>
      </c>
      <c r="P7" s="96" t="str">
        <f>IF(Julius!M$31&gt;0,Julius!M$31,"")</f>
        <v/>
      </c>
      <c r="Q7" s="96" t="str">
        <f>IF(Julius!N$31&gt;0,Julius!N$31,"")</f>
        <v/>
      </c>
      <c r="R7" s="96" t="str">
        <f>IF(Julius!O$31&gt;0,Julius!O$31,"")</f>
        <v/>
      </c>
      <c r="S7" s="96" t="str">
        <f>IF(Julius!P$31&gt;0,Julius!P$31,"")</f>
        <v/>
      </c>
      <c r="T7" s="104">
        <f t="shared" si="0"/>
        <v>1</v>
      </c>
    </row>
    <row r="8" spans="1:20" x14ac:dyDescent="0.25">
      <c r="C8" s="95" t="s">
        <v>26</v>
      </c>
      <c r="D8" s="96">
        <f>IF(DLAB!A$31&gt;0,DLAB!A$31,"")</f>
        <v>1</v>
      </c>
      <c r="E8" s="96" t="str">
        <f>IF(DLAB!B$31&gt;0,DLAB!B$31,"")</f>
        <v/>
      </c>
      <c r="F8" s="96" t="str">
        <f>IF(DLAB!C$31&gt;0,DLAB!C$31,"")</f>
        <v/>
      </c>
      <c r="G8" s="96" t="str">
        <f>IF(DLAB!D$31&gt;0,DLAB!D$31,"")</f>
        <v/>
      </c>
      <c r="H8" s="96" t="str">
        <f>IF(DLAB!E$31&gt;0,DLAB!E$31,"")</f>
        <v/>
      </c>
      <c r="I8" s="96" t="str">
        <f>IF(DLAB!F$31&gt;0,DLAB!F$31,"")</f>
        <v/>
      </c>
      <c r="J8" s="96" t="str">
        <f>IF(DLAB!G$31&gt;0,DLAB!G$31,"")</f>
        <v/>
      </c>
      <c r="K8" s="96" t="str">
        <f>IF(DLAB!H$31&gt;0,DLAB!H$31,"")</f>
        <v/>
      </c>
      <c r="L8" s="96" t="str">
        <f>IF(DLAB!I$31&gt;0,DLAB!I$31,"")</f>
        <v/>
      </c>
      <c r="M8" s="96" t="str">
        <f>IF(DLAB!J$31&gt;0,DLAB!J$31,"")</f>
        <v/>
      </c>
      <c r="N8" s="96" t="str">
        <f>IF(DLAB!K$31&gt;0,DLAB!K$31,"")</f>
        <v/>
      </c>
      <c r="O8" s="96" t="str">
        <f>IF(DLAB!L$31&gt;0,DLAB!L$31,"")</f>
        <v/>
      </c>
      <c r="P8" s="96" t="str">
        <f>IF(DLAB!M$31&gt;0,DLAB!M$31,"")</f>
        <v/>
      </c>
      <c r="Q8" s="96" t="str">
        <f>IF(DLAB!N$31&gt;0,DLAB!N$31,"")</f>
        <v/>
      </c>
      <c r="R8" s="96" t="str">
        <f>IF(DLAB!O$31&gt;0,DLAB!O$31,"")</f>
        <v/>
      </c>
      <c r="S8" s="96" t="str">
        <f>IF(DLAB!P$31&gt;0,DLAB!P$31,"")</f>
        <v/>
      </c>
      <c r="T8" s="104">
        <f t="shared" si="0"/>
        <v>1</v>
      </c>
    </row>
    <row r="9" spans="1:20" x14ac:dyDescent="0.25">
      <c r="C9" s="95" t="s">
        <v>27</v>
      </c>
      <c r="D9" s="96">
        <f>IF(Hersenen!A$31&gt;0,Hersenen!A$31,"")</f>
        <v>1</v>
      </c>
      <c r="E9" s="96">
        <f>IF(Hersenen!B$31&gt;0,Hersenen!B$31,"")</f>
        <v>1</v>
      </c>
      <c r="F9" s="96" t="str">
        <f>IF(Hersenen!C$31&gt;0,Hersenen!C$31,"")</f>
        <v/>
      </c>
      <c r="G9" s="96" t="str">
        <f>IF(Hersenen!D$31&gt;0,Hersenen!D$31,"")</f>
        <v/>
      </c>
      <c r="H9" s="96" t="str">
        <f>IF(Hersenen!E$31&gt;0,Hersenen!E$31,"")</f>
        <v/>
      </c>
      <c r="I9" s="96" t="str">
        <f>IF(Hersenen!F$31&gt;0,Hersenen!F$31,"")</f>
        <v/>
      </c>
      <c r="J9" s="96" t="str">
        <f>IF(Hersenen!G$31&gt;0,Hersenen!G$31,"")</f>
        <v/>
      </c>
      <c r="K9" s="96" t="str">
        <f>IF(Hersenen!H$31&gt;0,Hersenen!H$31,"")</f>
        <v/>
      </c>
      <c r="L9" s="96" t="str">
        <f>IF(Hersenen!I$31&gt;0,Hersenen!I$31,"")</f>
        <v/>
      </c>
      <c r="M9" s="96" t="str">
        <f>IF(Hersenen!J$31&gt;0,Hersenen!J$31,"")</f>
        <v/>
      </c>
      <c r="N9" s="96" t="str">
        <f>IF(Hersenen!K$31&gt;0,Hersenen!K$31,"")</f>
        <v/>
      </c>
      <c r="O9" s="96" t="str">
        <f>IF(Hersenen!L$31&gt;0,Hersenen!L$31,"")</f>
        <v/>
      </c>
      <c r="P9" s="96" t="str">
        <f>IF(Hersenen!M$31&gt;0,Hersenen!M$31,"")</f>
        <v/>
      </c>
      <c r="Q9" s="96" t="str">
        <f>IF(Hersenen!N$31&gt;0,Hersenen!N$31,"")</f>
        <v/>
      </c>
      <c r="R9" s="96" t="str">
        <f>IF(Hersenen!O$31&gt;0,Hersenen!O$31,"")</f>
        <v/>
      </c>
      <c r="S9" s="96" t="str">
        <f>IF(Hersenen!P$31&gt;0,Hersenen!P$31,"")</f>
        <v/>
      </c>
      <c r="T9" s="104">
        <f t="shared" si="0"/>
        <v>1</v>
      </c>
    </row>
    <row r="10" spans="1:20" x14ac:dyDescent="0.25">
      <c r="C10" s="95" t="s">
        <v>28</v>
      </c>
      <c r="D10" s="96">
        <f>IF(OWC!A$31&gt;0,OWC!A$31,"")</f>
        <v>1</v>
      </c>
      <c r="E10" s="96" t="str">
        <f>IF(OWC!B$31&gt;0,OWC!B$31,"")</f>
        <v/>
      </c>
      <c r="F10" s="96" t="str">
        <f>IF(OWC!C$31&gt;0,OWC!C$31,"")</f>
        <v/>
      </c>
      <c r="G10" s="96" t="str">
        <f>IF(OWC!D$31&gt;0,OWC!D$31,"")</f>
        <v/>
      </c>
      <c r="H10" s="96" t="str">
        <f>IF(OWC!E$31&gt;0,OWC!E$31,"")</f>
        <v/>
      </c>
      <c r="I10" s="96" t="str">
        <f>IF(OWC!F$31&gt;0,OWC!F$31,"")</f>
        <v/>
      </c>
      <c r="J10" s="96" t="str">
        <f>IF(OWC!G$31&gt;0,OWC!G$31,"")</f>
        <v/>
      </c>
      <c r="K10" s="96" t="str">
        <f>IF(OWC!H$31&gt;0,OWC!H$31,"")</f>
        <v/>
      </c>
      <c r="L10" s="96" t="str">
        <f>IF(OWC!I$31&gt;0,OWC!I$31,"")</f>
        <v/>
      </c>
      <c r="M10" s="96" t="str">
        <f>IF(OWC!J$31&gt;0,OWC!J$31,"")</f>
        <v/>
      </c>
      <c r="N10" s="96" t="str">
        <f>IF(OWC!K$31&gt;0,OWC!K$31,"")</f>
        <v/>
      </c>
      <c r="O10" s="96" t="str">
        <f>IF(OWC!L$31&gt;0,OWC!L$31,"")</f>
        <v/>
      </c>
      <c r="P10" s="96" t="str">
        <f>IF(OWC!M$31&gt;0,OWC!M$31,"")</f>
        <v/>
      </c>
      <c r="Q10" s="96" t="str">
        <f>IF(OWC!N$31&gt;0,OWC!N$31,"")</f>
        <v/>
      </c>
      <c r="R10" s="96" t="str">
        <f>IF(OWC!O$31&gt;0,OWC!O$31,"")</f>
        <v/>
      </c>
      <c r="S10" s="96" t="str">
        <f>IF(OWC!P$31&gt;0,OWC!P$31,"")</f>
        <v/>
      </c>
      <c r="T10" s="104">
        <f t="shared" si="0"/>
        <v>1</v>
      </c>
    </row>
    <row r="11" spans="1:20" x14ac:dyDescent="0.25">
      <c r="C11" s="95" t="s">
        <v>29</v>
      </c>
      <c r="D11" s="96">
        <f>IF('V&amp;B'!A$31&gt;0,'V&amp;B'!A$31,"")</f>
        <v>1</v>
      </c>
      <c r="E11" s="96">
        <f>IF('V&amp;B'!B$31&gt;0,'V&amp;B'!B$31,"")</f>
        <v>1</v>
      </c>
      <c r="F11" s="96" t="str">
        <f>IF('V&amp;B'!C$31&gt;0,'V&amp;B'!C$31,"")</f>
        <v/>
      </c>
      <c r="G11" s="96" t="str">
        <f>IF('V&amp;B'!D$31&gt;0,'V&amp;B'!D$31,"")</f>
        <v/>
      </c>
      <c r="H11" s="96" t="str">
        <f>IF('V&amp;B'!E$31&gt;0,'V&amp;B'!E$31,"")</f>
        <v/>
      </c>
      <c r="I11" s="96" t="str">
        <f>IF('V&amp;B'!F$31&gt;0,'V&amp;B'!F$31,"")</f>
        <v/>
      </c>
      <c r="J11" s="96" t="str">
        <f>IF('V&amp;B'!G$31&gt;0,'V&amp;B'!G$31,"")</f>
        <v/>
      </c>
      <c r="K11" s="96" t="str">
        <f>IF('V&amp;B'!H$31&gt;0,'V&amp;B'!H$31,"")</f>
        <v/>
      </c>
      <c r="L11" s="96" t="str">
        <f>IF('V&amp;B'!I$31&gt;0,'V&amp;B'!I$31,"")</f>
        <v/>
      </c>
      <c r="M11" s="96" t="str">
        <f>IF('V&amp;B'!J$31&gt;0,'V&amp;B'!J$31,"")</f>
        <v/>
      </c>
      <c r="N11" s="96" t="str">
        <f>IF('V&amp;B'!K$31&gt;0,'V&amp;B'!K$31,"")</f>
        <v/>
      </c>
      <c r="O11" s="96" t="str">
        <f>IF('V&amp;B'!L$31&gt;0,'V&amp;B'!L$31,"")</f>
        <v/>
      </c>
      <c r="P11" s="96" t="str">
        <f>IF('V&amp;B'!M$31&gt;0,'V&amp;B'!M$31,"")</f>
        <v/>
      </c>
      <c r="Q11" s="96" t="str">
        <f>IF('V&amp;B'!N$31&gt;0,'V&amp;B'!N$31,"")</f>
        <v/>
      </c>
      <c r="R11" s="96" t="str">
        <f>IF('V&amp;B'!O$31&gt;0,'V&amp;B'!O$31,"")</f>
        <v/>
      </c>
      <c r="S11" s="96" t="str">
        <f>IF('V&amp;B'!P$31&gt;0,'V&amp;B'!P$31,"")</f>
        <v/>
      </c>
      <c r="T11" s="104">
        <f t="shared" si="0"/>
        <v>1</v>
      </c>
    </row>
    <row r="12" spans="1:20" x14ac:dyDescent="0.25">
      <c r="C12" s="95" t="s">
        <v>30</v>
      </c>
      <c r="D12" s="96">
        <f>IF(DVF!A$31&gt;0,DVF!A$31,"")</f>
        <v>1</v>
      </c>
      <c r="E12" s="96">
        <f>IF(DVF!B$31&gt;0,DVF!B$31,"")</f>
        <v>1</v>
      </c>
      <c r="F12" s="96" t="str">
        <f>IF(DVF!C$31&gt;0,DVF!C$31,"")</f>
        <v/>
      </c>
      <c r="G12" s="96" t="str">
        <f>IF(DVF!D$31&gt;0,DVF!D$31,"")</f>
        <v/>
      </c>
      <c r="H12" s="96" t="str">
        <f>IF(DVF!E$31&gt;0,DVF!E$31,"")</f>
        <v/>
      </c>
      <c r="I12" s="96" t="str">
        <f>IF(DVF!F$31&gt;0,DVF!F$31,"")</f>
        <v/>
      </c>
      <c r="J12" s="96" t="str">
        <f>IF(DVF!G$31&gt;0,DVF!G$31,"")</f>
        <v/>
      </c>
      <c r="K12" s="96" t="str">
        <f>IF(DVF!H$31&gt;0,DVF!H$31,"")</f>
        <v/>
      </c>
      <c r="L12" s="96" t="str">
        <f>IF(DVF!I$31&gt;0,DVF!I$31,"")</f>
        <v/>
      </c>
      <c r="M12" s="96" t="str">
        <f>IF(DVF!J$31&gt;0,DVF!J$31,"")</f>
        <v/>
      </c>
      <c r="N12" s="96" t="str">
        <f>IF(DVF!K$31&gt;0,DVF!K$31,"")</f>
        <v/>
      </c>
      <c r="O12" s="96" t="str">
        <f>IF(DVF!L$31&gt;0,DVF!L$31,"")</f>
        <v/>
      </c>
      <c r="P12" s="96" t="str">
        <f>IF(DVF!M$31&gt;0,DVF!M$31,"")</f>
        <v/>
      </c>
      <c r="Q12" s="96" t="str">
        <f>IF(DVF!N$31&gt;0,DVF!N$31,"")</f>
        <v/>
      </c>
      <c r="R12" s="96" t="str">
        <f>IF(DVF!O$31&gt;0,DVF!O$31,"")</f>
        <v/>
      </c>
      <c r="S12" s="96" t="str">
        <f>IF(DVF!P$31&gt;0,DVF!P$31,"")</f>
        <v/>
      </c>
      <c r="T12" s="104">
        <f t="shared" si="0"/>
        <v>1</v>
      </c>
    </row>
    <row r="13" spans="1:20" x14ac:dyDescent="0.25">
      <c r="C13" s="95" t="s">
        <v>31</v>
      </c>
      <c r="D13" s="96">
        <f>IF(DHL!A$31&gt;0,DHL!A$31,"")</f>
        <v>1</v>
      </c>
      <c r="E13" s="96">
        <f>IF(DHL!B$31&gt;0,DHL!B$31,"")</f>
        <v>1</v>
      </c>
      <c r="F13" s="96" t="str">
        <f>IF(DHL!C$31&gt;0,DHL!C$31,"")</f>
        <v/>
      </c>
      <c r="G13" s="96" t="str">
        <f>IF(DHL!D$31&gt;0,DHL!D$31,"")</f>
        <v/>
      </c>
      <c r="H13" s="96" t="str">
        <f>IF(DHL!E$31&gt;0,DHL!E$31,"")</f>
        <v/>
      </c>
      <c r="I13" s="96" t="str">
        <f>IF(DHL!F$31&gt;0,DHL!F$31,"")</f>
        <v/>
      </c>
      <c r="J13" s="96" t="str">
        <f>IF(DHL!G$31&gt;0,DHL!G$31,"")</f>
        <v/>
      </c>
      <c r="K13" s="96" t="str">
        <f>IF(DHL!H$31&gt;0,DHL!H$31,"")</f>
        <v/>
      </c>
      <c r="L13" s="96" t="str">
        <f>IF(DHL!I$31&gt;0,DHL!I$31,"")</f>
        <v/>
      </c>
      <c r="M13" s="96" t="str">
        <f>IF(DHL!J$31&gt;0,DHL!J$31,"")</f>
        <v/>
      </c>
      <c r="N13" s="96" t="str">
        <f>IF(DHL!K$31&gt;0,DHL!K$31,"")</f>
        <v/>
      </c>
      <c r="O13" s="96" t="str">
        <f>IF(DHL!L$31&gt;0,DHL!L$31,"")</f>
        <v/>
      </c>
      <c r="P13" s="96" t="str">
        <f>IF(DHL!M$31&gt;0,DHL!M$31,"")</f>
        <v/>
      </c>
      <c r="Q13" s="96" t="str">
        <f>IF(DHL!N$31&gt;0,DHL!N$31,"")</f>
        <v/>
      </c>
      <c r="R13" s="96" t="str">
        <f>IF(DHL!O$31&gt;0,DHL!O$31,"")</f>
        <v/>
      </c>
      <c r="S13" s="96" t="str">
        <f>IF(DHL!P$31&gt;0,DHL!P$31,"")</f>
        <v/>
      </c>
      <c r="T13" s="104">
        <f t="shared" si="0"/>
        <v>1</v>
      </c>
    </row>
    <row r="14" spans="1:20" x14ac:dyDescent="0.25">
      <c r="C14" s="95" t="s">
        <v>32</v>
      </c>
      <c r="D14" s="96">
        <f>IF(DIGD!A$31&gt;0,DIGD!A$31,"")</f>
        <v>1</v>
      </c>
      <c r="E14" s="96">
        <f>IF(DIGD!B$31&gt;0,DIGD!B$31,"")</f>
        <v>1</v>
      </c>
      <c r="F14" s="96" t="str">
        <f>IF(DIGD!C$31&gt;0,DIGD!C$31,"")</f>
        <v/>
      </c>
      <c r="G14" s="96" t="str">
        <f>IF(DIGD!D$31&gt;0,DIGD!D$31,"")</f>
        <v/>
      </c>
      <c r="H14" s="96" t="str">
        <f>IF(DIGD!E$31&gt;0,DIGD!E$31,"")</f>
        <v/>
      </c>
      <c r="I14" s="96" t="str">
        <f>IF(DIGD!F$31&gt;0,DIGD!F$31,"")</f>
        <v/>
      </c>
      <c r="J14" s="96" t="str">
        <f>IF(DIGD!G$31&gt;0,DIGD!G$31,"")</f>
        <v/>
      </c>
      <c r="K14" s="96" t="str">
        <f>IF(DIGD!H$31&gt;0,DIGD!H$31,"")</f>
        <v/>
      </c>
      <c r="L14" s="96" t="str">
        <f>IF(DIGD!I$31&gt;0,DIGD!I$31,"")</f>
        <v/>
      </c>
      <c r="M14" s="96" t="str">
        <f>IF(DIGD!J$31&gt;0,DIGD!J$31,"")</f>
        <v/>
      </c>
      <c r="N14" s="96" t="str">
        <f>IF(DIGD!K$31&gt;0,DIGD!K$31,"")</f>
        <v/>
      </c>
      <c r="O14" s="96" t="str">
        <f>IF(DIGD!L$31&gt;0,DIGD!L$31,"")</f>
        <v/>
      </c>
      <c r="P14" s="96" t="str">
        <f>IF(DIGD!M$31&gt;0,DIGD!M$31,"")</f>
        <v/>
      </c>
      <c r="Q14" s="96" t="str">
        <f>IF(DIGD!N$31&gt;0,DIGD!N$31,"")</f>
        <v/>
      </c>
      <c r="R14" s="96" t="str">
        <f>IF(DIGD!O$31&gt;0,DIGD!O$31,"")</f>
        <v/>
      </c>
      <c r="S14" s="96" t="str">
        <f>IF(DIGD!P$31&gt;0,DIGD!P$31,"")</f>
        <v/>
      </c>
      <c r="T14" s="104">
        <f t="shared" si="0"/>
        <v>1</v>
      </c>
    </row>
    <row r="15" spans="1:20" x14ac:dyDescent="0.25">
      <c r="C15" s="95" t="s">
        <v>33</v>
      </c>
      <c r="D15" s="96">
        <f>IF(DIT!A$31&gt;0,DIT!A$31,"")</f>
        <v>1</v>
      </c>
      <c r="E15" s="96">
        <f>IF(DIT!B$31&gt;0,DIT!B$31,"")</f>
        <v>1</v>
      </c>
      <c r="F15" s="96" t="str">
        <f>IF(DIT!C$31&gt;0,DIT!C$31,"")</f>
        <v/>
      </c>
      <c r="G15" s="96" t="str">
        <f>IF(DIT!D$31&gt;0,DIT!D$31,"")</f>
        <v/>
      </c>
      <c r="H15" s="96" t="str">
        <f>IF(DIT!E$31&gt;0,DIT!E$31,"")</f>
        <v/>
      </c>
      <c r="I15" s="96" t="str">
        <f>IF(DIT!F$31&gt;0,DIT!F$31,"")</f>
        <v/>
      </c>
      <c r="J15" s="96" t="str">
        <f>IF(DIT!G$31&gt;0,DIT!G$31,"")</f>
        <v/>
      </c>
      <c r="K15" s="96" t="str">
        <f>IF(DIT!H$31&gt;0,DIT!H$31,"")</f>
        <v/>
      </c>
      <c r="L15" s="96" t="str">
        <f>IF(DIT!I$31&gt;0,DIT!I$31,"")</f>
        <v/>
      </c>
      <c r="M15" s="96" t="str">
        <f>IF(DIT!J$31&gt;0,DIT!J$31,"")</f>
        <v/>
      </c>
      <c r="N15" s="96" t="str">
        <f>IF(DIT!K$31&gt;0,DIT!K$31,"")</f>
        <v/>
      </c>
      <c r="O15" s="96" t="str">
        <f>IF(DIT!L$31&gt;0,DIT!L$31,"")</f>
        <v/>
      </c>
      <c r="P15" s="96" t="str">
        <f>IF(DIT!M$31&gt;0,DIT!M$31,"")</f>
        <v/>
      </c>
      <c r="Q15" s="96" t="str">
        <f>IF(DIT!N$31&gt;0,DIT!N$31,"")</f>
        <v/>
      </c>
      <c r="R15" s="96" t="str">
        <f>IF(DIT!O$31&gt;0,DIT!O$31,"")</f>
        <v/>
      </c>
      <c r="S15" s="96" t="str">
        <f>IF(DIT!P$31&gt;0,DIT!P$31,"")</f>
        <v/>
      </c>
      <c r="T15" s="104">
        <f t="shared" si="0"/>
        <v>1</v>
      </c>
    </row>
    <row r="16" spans="1:20" x14ac:dyDescent="0.25">
      <c r="C16" s="95" t="s">
        <v>34</v>
      </c>
      <c r="D16" s="96">
        <f>IF('S&amp;B'!A$31&gt;0,'S&amp;B'!A$31,"")</f>
        <v>1</v>
      </c>
      <c r="E16" s="96">
        <f>IF('S&amp;B'!B$31&gt;0,'S&amp;B'!B$31,"")</f>
        <v>1</v>
      </c>
      <c r="F16" s="96" t="str">
        <f>IF('S&amp;B'!C$31&gt;0,'S&amp;B'!C$31,"")</f>
        <v/>
      </c>
      <c r="G16" s="96" t="str">
        <f>IF('S&amp;B'!D$31&gt;0,'S&amp;B'!D$31,"")</f>
        <v/>
      </c>
      <c r="H16" s="96" t="str">
        <f>IF('S&amp;B'!E$31&gt;0,'S&amp;B'!E$31,"")</f>
        <v/>
      </c>
      <c r="I16" s="96" t="str">
        <f>IF('S&amp;B'!F$31&gt;0,'S&amp;B'!F$31,"")</f>
        <v/>
      </c>
      <c r="J16" s="96" t="str">
        <f>IF('S&amp;B'!G$31&gt;0,'S&amp;B'!G$31,"")</f>
        <v/>
      </c>
      <c r="K16" s="96" t="str">
        <f>IF('S&amp;B'!H$31&gt;0,'S&amp;B'!H$31,"")</f>
        <v/>
      </c>
      <c r="L16" s="96" t="str">
        <f>IF('S&amp;B'!I$31&gt;0,'S&amp;B'!I$31,"")</f>
        <v/>
      </c>
      <c r="M16" s="96" t="str">
        <f>IF('S&amp;B'!J$31&gt;0,'S&amp;B'!J$31,"")</f>
        <v/>
      </c>
      <c r="N16" s="96" t="str">
        <f>IF('S&amp;B'!K$31&gt;0,'S&amp;B'!K$31,"")</f>
        <v/>
      </c>
      <c r="O16" s="96" t="str">
        <f>IF('S&amp;B'!L$31&gt;0,'S&amp;B'!L$31,"")</f>
        <v/>
      </c>
      <c r="P16" s="96" t="str">
        <f>IF('S&amp;B'!M$31&gt;0,'S&amp;B'!M$31,"")</f>
        <v/>
      </c>
      <c r="Q16" s="96" t="str">
        <f>IF('S&amp;B'!N$31&gt;0,'S&amp;B'!N$31,"")</f>
        <v/>
      </c>
      <c r="R16" s="96" t="str">
        <f>IF('S&amp;B'!O$31&gt;0,'S&amp;B'!O$31,"")</f>
        <v/>
      </c>
      <c r="S16" s="96" t="str">
        <f>IF('S&amp;B'!P$31&gt;0,'S&amp;B'!P$31,"")</f>
        <v/>
      </c>
      <c r="T16" s="104">
        <f t="shared" si="0"/>
        <v>1</v>
      </c>
    </row>
    <row r="17" spans="3:20" x14ac:dyDescent="0.25">
      <c r="C17" s="95" t="s">
        <v>35</v>
      </c>
      <c r="D17" s="96">
        <f>IF('P&amp;O'!A$31&gt;0,'P&amp;O'!A$31,"")</f>
        <v>1</v>
      </c>
      <c r="E17" s="96">
        <f>IF('P&amp;O'!B$31&gt;0,'P&amp;O'!B$31,"")</f>
        <v>1</v>
      </c>
      <c r="F17" s="96" t="str">
        <f>IF('P&amp;O'!C$31&gt;0,'P&amp;O'!C$31,"")</f>
        <v/>
      </c>
      <c r="G17" s="96" t="str">
        <f>IF('P&amp;O'!D$31&gt;0,'P&amp;O'!D$31,"")</f>
        <v/>
      </c>
      <c r="H17" s="96" t="str">
        <f>IF('P&amp;O'!E$31&gt;0,'P&amp;O'!E$31,"")</f>
        <v/>
      </c>
      <c r="I17" s="96" t="str">
        <f>IF('P&amp;O'!F$31&gt;0,'P&amp;O'!F$31,"")</f>
        <v/>
      </c>
      <c r="J17" s="96" t="str">
        <f>IF('P&amp;O'!G$31&gt;0,'P&amp;O'!G$31,"")</f>
        <v/>
      </c>
      <c r="K17" s="96" t="str">
        <f>IF('P&amp;O'!H$31&gt;0,'P&amp;O'!H$31,"")</f>
        <v/>
      </c>
      <c r="L17" s="96" t="str">
        <f>IF('P&amp;O'!I$31&gt;0,'P&amp;O'!I$31,"")</f>
        <v/>
      </c>
      <c r="M17" s="96" t="str">
        <f>IF('P&amp;O'!J$31&gt;0,'P&amp;O'!J$31,"")</f>
        <v/>
      </c>
      <c r="N17" s="96" t="str">
        <f>IF('P&amp;O'!K$31&gt;0,'P&amp;O'!K$31,"")</f>
        <v/>
      </c>
      <c r="O17" s="96" t="str">
        <f>IF('P&amp;O'!L$31&gt;0,'P&amp;O'!L$31,"")</f>
        <v/>
      </c>
      <c r="P17" s="96" t="str">
        <f>IF('P&amp;O'!M$31&gt;0,'P&amp;O'!M$31,"")</f>
        <v/>
      </c>
      <c r="Q17" s="96" t="str">
        <f>IF('P&amp;O'!N$31&gt;0,'P&amp;O'!N$31,"")</f>
        <v/>
      </c>
      <c r="R17" s="96" t="str">
        <f>IF('P&amp;O'!O$31&gt;0,'P&amp;O'!O$31,"")</f>
        <v/>
      </c>
      <c r="S17" s="96" t="str">
        <f>IF('P&amp;O'!P$31&gt;0,'P&amp;O'!P$31,"")</f>
        <v/>
      </c>
      <c r="T17" s="104">
        <f t="shared" si="0"/>
        <v>1</v>
      </c>
    </row>
    <row r="18" spans="3:20" x14ac:dyDescent="0.25">
      <c r="C18" s="95" t="s">
        <v>36</v>
      </c>
      <c r="D18" s="96">
        <f>IF(DHS!A$31&gt;0,DHS!A$31,"")</f>
        <v>1</v>
      </c>
      <c r="E18" s="96">
        <f>IF(DHS!B$31&gt;0,DHS!B$31,"")</f>
        <v>1</v>
      </c>
      <c r="F18" s="96" t="str">
        <f>IF(DHS!C$31&gt;0,DHS!C$31,"")</f>
        <v/>
      </c>
      <c r="G18" s="96" t="str">
        <f>IF(DHS!D$31&gt;0,DHS!D$31,"")</f>
        <v/>
      </c>
      <c r="H18" s="96" t="str">
        <f>IF(DHS!E$31&gt;0,DHS!E$31,"")</f>
        <v/>
      </c>
      <c r="I18" s="96" t="str">
        <f>IF(DHS!F$31&gt;0,DHS!F$31,"")</f>
        <v/>
      </c>
      <c r="J18" s="96" t="str">
        <f>IF(DHS!G$31&gt;0,DHS!G$31,"")</f>
        <v/>
      </c>
      <c r="K18" s="96" t="str">
        <f>IF(DHS!H$31&gt;0,DHS!H$31,"")</f>
        <v/>
      </c>
      <c r="L18" s="96" t="str">
        <f>IF(DHS!I$31&gt;0,DHS!I$31,"")</f>
        <v/>
      </c>
      <c r="M18" s="96" t="str">
        <f>IF(DHS!J$31&gt;0,DHS!J$31,"")</f>
        <v/>
      </c>
      <c r="N18" s="96" t="str">
        <f>IF(DHS!K$31&gt;0,DHS!K$31,"")</f>
        <v/>
      </c>
      <c r="O18" s="96" t="str">
        <f>IF(DHS!L$31&gt;0,DHS!L$31,"")</f>
        <v/>
      </c>
      <c r="P18" s="96" t="str">
        <f>IF(DHS!M$31&gt;0,DHS!M$31,"")</f>
        <v/>
      </c>
      <c r="Q18" s="96" t="str">
        <f>IF(DHS!N$31&gt;0,DHS!N$31,"")</f>
        <v/>
      </c>
      <c r="R18" s="96" t="str">
        <f>IF(DHS!O$31&gt;0,DHS!O$31,"")</f>
        <v/>
      </c>
      <c r="S18" s="96" t="str">
        <f>IF(DHS!P$31&gt;0,DHS!P$31,"")</f>
        <v/>
      </c>
      <c r="T18" s="104"/>
    </row>
    <row r="19" spans="3:20" ht="15.75" thickBot="1" x14ac:dyDescent="0.3">
      <c r="C19" s="97"/>
      <c r="D19" s="97"/>
      <c r="E19" s="97"/>
      <c r="F19" s="97"/>
      <c r="G19" s="97"/>
      <c r="H19" s="97"/>
      <c r="I19" s="97"/>
      <c r="J19" s="97"/>
      <c r="K19" s="97"/>
      <c r="L19" s="97"/>
      <c r="M19" s="97"/>
      <c r="N19" s="97"/>
      <c r="O19" s="97"/>
      <c r="P19" s="97"/>
      <c r="Q19" s="97"/>
      <c r="R19" s="97"/>
      <c r="S19" s="97"/>
      <c r="T19" s="104"/>
    </row>
    <row r="20" spans="3:20" ht="15.75" thickBot="1" x14ac:dyDescent="0.3">
      <c r="C20" s="98" t="s">
        <v>55</v>
      </c>
      <c r="D20" s="102">
        <f>AVERAGE(D2:D18)</f>
        <v>1</v>
      </c>
      <c r="E20" s="102">
        <f t="shared" ref="E20:S20" si="1">AVERAGE(E2:E18)</f>
        <v>1</v>
      </c>
      <c r="F20" s="102" t="e">
        <f t="shared" si="1"/>
        <v>#DIV/0!</v>
      </c>
      <c r="G20" s="102" t="e">
        <f t="shared" si="1"/>
        <v>#DIV/0!</v>
      </c>
      <c r="H20" s="102" t="e">
        <f t="shared" si="1"/>
        <v>#DIV/0!</v>
      </c>
      <c r="I20" s="102" t="e">
        <f t="shared" si="1"/>
        <v>#DIV/0!</v>
      </c>
      <c r="J20" s="102" t="e">
        <f t="shared" si="1"/>
        <v>#DIV/0!</v>
      </c>
      <c r="K20" s="102" t="e">
        <f t="shared" si="1"/>
        <v>#DIV/0!</v>
      </c>
      <c r="L20" s="102" t="e">
        <f t="shared" si="1"/>
        <v>#DIV/0!</v>
      </c>
      <c r="M20" s="102" t="e">
        <f t="shared" si="1"/>
        <v>#DIV/0!</v>
      </c>
      <c r="N20" s="102" t="e">
        <f t="shared" si="1"/>
        <v>#DIV/0!</v>
      </c>
      <c r="O20" s="102" t="e">
        <f t="shared" si="1"/>
        <v>#DIV/0!</v>
      </c>
      <c r="P20" s="102" t="e">
        <f t="shared" si="1"/>
        <v>#DIV/0!</v>
      </c>
      <c r="Q20" s="102" t="e">
        <f t="shared" si="1"/>
        <v>#DIV/0!</v>
      </c>
      <c r="R20" s="102" t="e">
        <f t="shared" si="1"/>
        <v>#DIV/0!</v>
      </c>
      <c r="S20" s="103" t="e">
        <f t="shared" si="1"/>
        <v>#DIV/0!</v>
      </c>
      <c r="T20" s="104" t="e">
        <f>AVERAGE(D20:S20)</f>
        <v>#DIV/0!</v>
      </c>
    </row>
  </sheetData>
  <autoFilter ref="D1:T1" xr:uid="{B3997ECE-C6CE-4BE5-913D-F743168EF1E9}">
    <sortState xmlns:xlrd2="http://schemas.microsoft.com/office/spreadsheetml/2017/richdata2" ref="D2:T18">
      <sortCondition ref="N1"/>
    </sortState>
  </autoFilter>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7"/>
  <sheetViews>
    <sheetView zoomScale="55" zoomScaleNormal="55" workbookViewId="0">
      <pane ySplit="3" topLeftCell="A4" activePane="bottomLeft" state="frozen"/>
      <selection pane="bottomLeft" activeCell="I7" sqref="I7:I21"/>
    </sheetView>
  </sheetViews>
  <sheetFormatPr defaultColWidth="0" defaultRowHeight="15"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19</v>
      </c>
      <c r="E2" s="51"/>
      <c r="F2" s="51"/>
      <c r="G2" s="51"/>
      <c r="H2" s="51"/>
      <c r="I2" s="51"/>
      <c r="J2" s="51"/>
      <c r="K2" s="51"/>
      <c r="L2" s="52"/>
    </row>
    <row r="3" spans="1:29" ht="51" customHeight="1" x14ac:dyDescent="0.25">
      <c r="A3" s="4"/>
      <c r="B3" s="46" t="s">
        <v>58</v>
      </c>
      <c r="C3" s="46" t="s">
        <v>59</v>
      </c>
      <c r="D3" s="47" t="s">
        <v>60</v>
      </c>
      <c r="E3" s="47" t="s">
        <v>61</v>
      </c>
      <c r="F3" s="106" t="s">
        <v>62</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ref="K11" si="1">(I11*20%)</f>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2">B30/20%</f>
        <v>1</v>
      </c>
      <c r="C31" s="68">
        <f t="shared" si="2"/>
        <v>0</v>
      </c>
      <c r="D31" s="68">
        <f t="shared" si="2"/>
        <v>0</v>
      </c>
      <c r="E31" s="68">
        <f t="shared" si="2"/>
        <v>0</v>
      </c>
      <c r="F31" s="68">
        <f t="shared" si="2"/>
        <v>0</v>
      </c>
      <c r="G31" s="68">
        <f t="shared" si="2"/>
        <v>0</v>
      </c>
      <c r="H31" s="68">
        <f t="shared" si="2"/>
        <v>0</v>
      </c>
      <c r="I31" s="68">
        <f t="shared" si="2"/>
        <v>0</v>
      </c>
      <c r="J31" s="68">
        <f t="shared" si="2"/>
        <v>0</v>
      </c>
      <c r="K31" s="68">
        <f t="shared" si="2"/>
        <v>0</v>
      </c>
      <c r="L31" s="68">
        <f t="shared" si="2"/>
        <v>0</v>
      </c>
      <c r="M31" s="68">
        <f t="shared" si="2"/>
        <v>0</v>
      </c>
      <c r="N31" s="68">
        <f t="shared" si="2"/>
        <v>0</v>
      </c>
      <c r="O31" s="68">
        <f t="shared" si="2"/>
        <v>0</v>
      </c>
      <c r="P31" s="68">
        <f t="shared" si="2"/>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X4:AC8"/>
    <mergeCell ref="X9:AC14"/>
    <mergeCell ref="A32:P32"/>
    <mergeCell ref="L18:L21"/>
    <mergeCell ref="L6:L16"/>
    <mergeCell ref="A18:A21"/>
    <mergeCell ref="A6:A16"/>
  </mergeCells>
  <pageMargins left="0.25" right="0.25" top="0.75" bottom="0.75" header="0.3" footer="0.3"/>
  <pageSetup paperSize="9"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0EFA-06A3-4573-8DA3-69820B05CE46}">
  <sheetPr>
    <pageSetUpPr fitToPage="1"/>
  </sheetPr>
  <dimension ref="A1:AD67"/>
  <sheetViews>
    <sheetView zoomScale="60" zoomScaleNormal="60" workbookViewId="0">
      <pane ySplit="3" topLeftCell="A4" activePane="bottomLeft" state="frozen"/>
      <selection pane="bottomLeft" activeCell="I9" sqref="I9"/>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21</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6F14-B829-4B7A-8F43-8155FA01287F}">
  <sheetPr>
    <pageSetUpPr fitToPage="1"/>
  </sheetPr>
  <dimension ref="A1:AD67"/>
  <sheetViews>
    <sheetView zoomScale="40" zoomScaleNormal="40" workbookViewId="0">
      <pane ySplit="3" topLeftCell="A4" activePane="bottomLeft" state="frozen"/>
      <selection pane="bottomLeft" activeCell="L6" sqref="L6:L1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22</v>
      </c>
      <c r="E2" s="51"/>
      <c r="F2" s="51"/>
      <c r="G2" s="51"/>
      <c r="H2" s="51"/>
      <c r="I2" s="51"/>
      <c r="J2" s="51"/>
      <c r="K2" s="51"/>
      <c r="L2" s="52"/>
    </row>
    <row r="3" spans="1:29" ht="23.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91" t="s">
        <v>175</v>
      </c>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91" t="s">
        <v>176</v>
      </c>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91" t="s">
        <v>177</v>
      </c>
      <c r="K7" s="42">
        <f t="shared" si="0"/>
        <v>0</v>
      </c>
      <c r="L7" s="121"/>
      <c r="M7" s="38"/>
      <c r="U7" s="41">
        <f>L6</f>
        <v>1.8181818181818184E-2</v>
      </c>
      <c r="X7" s="111"/>
      <c r="Y7" s="112"/>
      <c r="Z7" s="112"/>
      <c r="AA7" s="112"/>
      <c r="AB7" s="112"/>
      <c r="AC7" s="113"/>
    </row>
    <row r="8" spans="1:29" ht="112.5" x14ac:dyDescent="0.25">
      <c r="A8" s="123"/>
      <c r="B8" s="11">
        <v>4</v>
      </c>
      <c r="C8" s="12" t="s">
        <v>88</v>
      </c>
      <c r="D8" s="14" t="s">
        <v>89</v>
      </c>
      <c r="E8" s="14" t="s">
        <v>90</v>
      </c>
      <c r="F8" s="13" t="s">
        <v>91</v>
      </c>
      <c r="G8" s="14" t="s">
        <v>92</v>
      </c>
      <c r="H8" s="14" t="s">
        <v>93</v>
      </c>
      <c r="I8" s="44"/>
      <c r="J8" s="91" t="s">
        <v>178</v>
      </c>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91" t="s">
        <v>179</v>
      </c>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91" t="s">
        <v>180</v>
      </c>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91" t="s">
        <v>181</v>
      </c>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91" t="s">
        <v>182</v>
      </c>
      <c r="K12" s="42">
        <f t="shared" si="0"/>
        <v>0</v>
      </c>
      <c r="L12" s="121"/>
      <c r="M12" s="38"/>
      <c r="X12" s="111"/>
      <c r="Y12" s="112"/>
      <c r="Z12" s="112"/>
      <c r="AA12" s="112"/>
      <c r="AB12" s="112"/>
      <c r="AC12" s="113"/>
    </row>
    <row r="13" spans="1:29" ht="168.75" x14ac:dyDescent="0.25">
      <c r="A13" s="123"/>
      <c r="B13" s="11">
        <v>9</v>
      </c>
      <c r="C13" s="12" t="s">
        <v>119</v>
      </c>
      <c r="D13" s="19" t="s">
        <v>120</v>
      </c>
      <c r="E13" s="19" t="s">
        <v>121</v>
      </c>
      <c r="F13" s="19" t="s">
        <v>122</v>
      </c>
      <c r="G13" s="19" t="s">
        <v>123</v>
      </c>
      <c r="H13" s="19" t="s">
        <v>124</v>
      </c>
      <c r="I13" s="44"/>
      <c r="J13" s="91" t="s">
        <v>183</v>
      </c>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91" t="s">
        <v>184</v>
      </c>
      <c r="K14" s="42">
        <f t="shared" si="0"/>
        <v>0</v>
      </c>
      <c r="L14" s="121"/>
      <c r="M14" s="38"/>
      <c r="X14" s="114"/>
      <c r="Y14" s="115"/>
      <c r="Z14" s="115"/>
      <c r="AA14" s="115"/>
      <c r="AB14" s="115"/>
      <c r="AC14" s="116"/>
    </row>
    <row r="15" spans="1:29" ht="123.75" x14ac:dyDescent="0.25">
      <c r="A15" s="123"/>
      <c r="B15" s="27">
        <v>11</v>
      </c>
      <c r="C15" s="15" t="s">
        <v>130</v>
      </c>
      <c r="D15" s="16" t="s">
        <v>131</v>
      </c>
      <c r="E15" s="16" t="s">
        <v>132</v>
      </c>
      <c r="F15" s="16" t="s">
        <v>133</v>
      </c>
      <c r="G15" s="16" t="s">
        <v>134</v>
      </c>
      <c r="H15" s="16" t="s">
        <v>135</v>
      </c>
      <c r="I15" s="44"/>
      <c r="J15" s="92" t="s">
        <v>185</v>
      </c>
      <c r="K15" s="43">
        <f>(I15*20%)</f>
        <v>0</v>
      </c>
      <c r="L15" s="121"/>
      <c r="M15" s="38"/>
    </row>
    <row r="16" spans="1:29" ht="168.75" x14ac:dyDescent="0.25">
      <c r="A16" s="123"/>
      <c r="B16" s="27">
        <v>12</v>
      </c>
      <c r="C16" s="15" t="s">
        <v>136</v>
      </c>
      <c r="D16" s="16" t="s">
        <v>137</v>
      </c>
      <c r="E16" s="16" t="s">
        <v>138</v>
      </c>
      <c r="F16" s="16" t="s">
        <v>139</v>
      </c>
      <c r="G16" s="16" t="s">
        <v>140</v>
      </c>
      <c r="H16" s="16" t="s">
        <v>141</v>
      </c>
      <c r="I16" s="44"/>
      <c r="J16" s="93" t="s">
        <v>186</v>
      </c>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91" t="s">
        <v>187</v>
      </c>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91" t="s">
        <v>188</v>
      </c>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91" t="s">
        <v>189</v>
      </c>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91" t="s">
        <v>190</v>
      </c>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93269-1B3F-4EA6-BBDD-F4A023D8872C}">
  <sheetPr>
    <pageSetUpPr fitToPage="1"/>
  </sheetPr>
  <dimension ref="A1:AD67"/>
  <sheetViews>
    <sheetView tabSelected="1" topLeftCell="F1" zoomScale="70" zoomScaleNormal="70" workbookViewId="0">
      <pane ySplit="3" topLeftCell="A4" activePane="bottomLeft" state="frozen"/>
      <selection pane="bottomLeft" activeCell="I7" sqref="I7: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24</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t="s">
        <v>191</v>
      </c>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EE51-A9B7-43C9-ADF2-1CF49FEA5348}">
  <sheetPr>
    <pageSetUpPr fitToPage="1"/>
  </sheetPr>
  <dimension ref="A1:AD67"/>
  <sheetViews>
    <sheetView zoomScale="70" zoomScaleNormal="70" workbookViewId="0">
      <pane ySplit="3" topLeftCell="A19" activePane="bottomLeft" state="frozen"/>
      <selection pane="bottomLeft" activeCell="I7" sqref="I7: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25</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750F-4C24-4115-8706-E289753AB358}">
  <sheetPr>
    <pageSetUpPr fitToPage="1"/>
  </sheetPr>
  <dimension ref="A1:AD67"/>
  <sheetViews>
    <sheetView zoomScale="70" zoomScaleNormal="70" workbookViewId="0">
      <pane ySplit="3" topLeftCell="A4" activePane="bottomLeft" state="frozen"/>
      <selection pane="bottomLeft" activeCell="I6" sqref="I6"/>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29</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2"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f t="shared" si="0"/>
        <v>0</v>
      </c>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26F6-ECE5-4538-A544-679DF323CFFC}">
  <sheetPr>
    <pageSetUpPr fitToPage="1"/>
  </sheetPr>
  <dimension ref="A1:AD67"/>
  <sheetViews>
    <sheetView zoomScale="85" zoomScaleNormal="85" workbookViewId="0">
      <pane ySplit="3" topLeftCell="A19" activePane="bottomLeft" state="frozen"/>
      <selection pane="bottomLeft" activeCell="I7" sqref="I7:I21"/>
    </sheetView>
  </sheetViews>
  <sheetFormatPr defaultColWidth="0" defaultRowHeight="15" customHeight="1" zeroHeight="1" x14ac:dyDescent="0.25"/>
  <cols>
    <col min="1" max="2" width="4.140625" customWidth="1"/>
    <col min="3" max="3" width="32.5703125" customWidth="1"/>
    <col min="4" max="8" width="25.42578125" customWidth="1"/>
    <col min="9" max="9" width="13.42578125" customWidth="1"/>
    <col min="10" max="10" width="44.42578125" style="3" customWidth="1"/>
    <col min="11" max="11" width="14.5703125" style="2" customWidth="1"/>
    <col min="12" max="12" width="27.42578125" style="1" bestFit="1" customWidth="1"/>
    <col min="13" max="13" width="24.42578125" style="36" bestFit="1" customWidth="1"/>
    <col min="14" max="20" width="9.140625" style="36" customWidth="1"/>
    <col min="21" max="21" width="17.5703125" style="36" customWidth="1"/>
    <col min="22" max="22" width="9.140625" style="36" customWidth="1"/>
    <col min="23" max="23" width="13.42578125" style="36" customWidth="1"/>
    <col min="24" max="30" width="9.140625" style="36" customWidth="1"/>
    <col min="31" max="16384" width="9.140625" style="36" hidden="1"/>
  </cols>
  <sheetData>
    <row r="1" spans="1:29" ht="24.75" customHeight="1" x14ac:dyDescent="0.25">
      <c r="A1" s="4"/>
      <c r="B1" s="5" t="s">
        <v>56</v>
      </c>
      <c r="C1" s="6"/>
      <c r="D1" s="7"/>
      <c r="E1" s="8"/>
      <c r="F1" s="8"/>
      <c r="G1" s="6"/>
      <c r="H1" s="4"/>
      <c r="I1" s="4"/>
      <c r="J1" s="10"/>
      <c r="K1" s="9"/>
      <c r="L1" s="4"/>
    </row>
    <row r="2" spans="1:29" ht="36" customHeight="1" x14ac:dyDescent="0.4">
      <c r="A2" s="4"/>
      <c r="B2" s="82" t="s">
        <v>57</v>
      </c>
      <c r="C2" s="51"/>
      <c r="D2" s="83" t="s">
        <v>27</v>
      </c>
      <c r="E2" s="51"/>
      <c r="F2" s="51"/>
      <c r="G2" s="51"/>
      <c r="H2" s="51"/>
      <c r="I2" s="51"/>
      <c r="J2" s="51"/>
      <c r="K2" s="51"/>
      <c r="L2" s="52"/>
    </row>
    <row r="3" spans="1:29" ht="51" customHeight="1" x14ac:dyDescent="0.25">
      <c r="A3" s="4"/>
      <c r="B3" s="46" t="s">
        <v>58</v>
      </c>
      <c r="C3" s="46" t="s">
        <v>59</v>
      </c>
      <c r="D3" s="47" t="s">
        <v>60</v>
      </c>
      <c r="E3" s="47" t="s">
        <v>61</v>
      </c>
      <c r="F3" s="47" t="s">
        <v>174</v>
      </c>
      <c r="G3" s="47" t="s">
        <v>63</v>
      </c>
      <c r="H3" s="47" t="s">
        <v>64</v>
      </c>
      <c r="I3" s="46" t="s">
        <v>65</v>
      </c>
      <c r="J3" s="48" t="s">
        <v>66</v>
      </c>
      <c r="K3" s="49" t="s">
        <v>67</v>
      </c>
      <c r="L3" s="50" t="s">
        <v>68</v>
      </c>
      <c r="M3" s="38"/>
    </row>
    <row r="4" spans="1:29" ht="120" customHeight="1" x14ac:dyDescent="0.25">
      <c r="A4" s="28" t="s">
        <v>69</v>
      </c>
      <c r="B4" s="11">
        <v>1</v>
      </c>
      <c r="C4" s="12" t="s">
        <v>70</v>
      </c>
      <c r="D4" s="13" t="s">
        <v>71</v>
      </c>
      <c r="E4" s="13" t="s">
        <v>72</v>
      </c>
      <c r="F4" s="13" t="s">
        <v>73</v>
      </c>
      <c r="G4" s="13" t="s">
        <v>74</v>
      </c>
      <c r="H4" s="13" t="s">
        <v>75</v>
      </c>
      <c r="I4" s="44">
        <v>1</v>
      </c>
      <c r="J4" s="45"/>
      <c r="K4" s="42">
        <f>(I4*20%)</f>
        <v>0.2</v>
      </c>
      <c r="L4" s="17">
        <f>(K4)</f>
        <v>0.2</v>
      </c>
      <c r="M4" s="38"/>
      <c r="U4" s="41">
        <f>AVERAGE(K4,K6:K16,K18:K21)</f>
        <v>2.5000000000000001E-2</v>
      </c>
      <c r="X4" s="108" t="s">
        <v>76</v>
      </c>
      <c r="Y4" s="109"/>
      <c r="Z4" s="109"/>
      <c r="AA4" s="109"/>
      <c r="AB4" s="109"/>
      <c r="AC4" s="110"/>
    </row>
    <row r="5" spans="1:29" ht="19.5" customHeight="1" x14ac:dyDescent="0.25">
      <c r="A5" s="29"/>
      <c r="B5" s="30"/>
      <c r="C5" s="31"/>
      <c r="D5" s="32"/>
      <c r="E5" s="32"/>
      <c r="F5" s="32"/>
      <c r="G5" s="32"/>
      <c r="H5" s="32"/>
      <c r="I5" s="33"/>
      <c r="J5" s="35"/>
      <c r="K5" s="37"/>
      <c r="L5" s="34"/>
      <c r="M5" s="38"/>
      <c r="X5" s="111"/>
      <c r="Y5" s="112"/>
      <c r="Z5" s="112"/>
      <c r="AA5" s="112"/>
      <c r="AB5" s="112"/>
      <c r="AC5" s="113"/>
    </row>
    <row r="6" spans="1:29" ht="101.25" customHeight="1" x14ac:dyDescent="0.25">
      <c r="A6" s="123" t="s">
        <v>77</v>
      </c>
      <c r="B6" s="11">
        <v>2</v>
      </c>
      <c r="C6" s="12" t="s">
        <v>39</v>
      </c>
      <c r="D6" s="14" t="s">
        <v>78</v>
      </c>
      <c r="E6" s="14" t="s">
        <v>79</v>
      </c>
      <c r="F6" s="13" t="s">
        <v>80</v>
      </c>
      <c r="G6" s="14" t="s">
        <v>81</v>
      </c>
      <c r="H6" s="14" t="s">
        <v>82</v>
      </c>
      <c r="I6" s="44">
        <v>1</v>
      </c>
      <c r="J6" s="45"/>
      <c r="K6" s="42">
        <f t="shared" ref="K6:K21" si="0">(I6*20%)</f>
        <v>0.2</v>
      </c>
      <c r="L6" s="121">
        <f>AVERAGE(K6:K16)</f>
        <v>1.8181818181818184E-2</v>
      </c>
      <c r="M6" s="38"/>
      <c r="U6" s="41">
        <f>L4</f>
        <v>0.2</v>
      </c>
      <c r="X6" s="111"/>
      <c r="Y6" s="112"/>
      <c r="Z6" s="112"/>
      <c r="AA6" s="112"/>
      <c r="AB6" s="112"/>
      <c r="AC6" s="113"/>
    </row>
    <row r="7" spans="1:29" ht="78.75" customHeight="1" x14ac:dyDescent="0.25">
      <c r="A7" s="123"/>
      <c r="B7" s="11">
        <v>3</v>
      </c>
      <c r="C7" s="12" t="s">
        <v>40</v>
      </c>
      <c r="D7" s="14" t="s">
        <v>83</v>
      </c>
      <c r="E7" s="14" t="s">
        <v>84</v>
      </c>
      <c r="F7" s="13" t="s">
        <v>85</v>
      </c>
      <c r="G7" s="13" t="s">
        <v>86</v>
      </c>
      <c r="H7" s="14" t="s">
        <v>87</v>
      </c>
      <c r="I7" s="44"/>
      <c r="J7" s="45"/>
      <c r="K7" s="42">
        <f t="shared" si="0"/>
        <v>0</v>
      </c>
      <c r="L7" s="121"/>
      <c r="M7" s="38"/>
      <c r="U7" s="41">
        <f>L6</f>
        <v>1.8181818181818184E-2</v>
      </c>
      <c r="X7" s="111"/>
      <c r="Y7" s="112"/>
      <c r="Z7" s="112"/>
      <c r="AA7" s="112"/>
      <c r="AB7" s="112"/>
      <c r="AC7" s="113"/>
    </row>
    <row r="8" spans="1:29" ht="90" x14ac:dyDescent="0.25">
      <c r="A8" s="123"/>
      <c r="B8" s="11">
        <v>4</v>
      </c>
      <c r="C8" s="12" t="s">
        <v>88</v>
      </c>
      <c r="D8" s="14" t="s">
        <v>89</v>
      </c>
      <c r="E8" s="14" t="s">
        <v>90</v>
      </c>
      <c r="F8" s="13" t="s">
        <v>91</v>
      </c>
      <c r="G8" s="14" t="s">
        <v>92</v>
      </c>
      <c r="H8" s="14" t="s">
        <v>93</v>
      </c>
      <c r="I8" s="44"/>
      <c r="J8" s="45"/>
      <c r="K8" s="42">
        <f t="shared" si="0"/>
        <v>0</v>
      </c>
      <c r="L8" s="121"/>
      <c r="M8" s="38"/>
      <c r="U8" s="41">
        <f>L18</f>
        <v>0</v>
      </c>
      <c r="X8" s="114"/>
      <c r="Y8" s="115"/>
      <c r="Z8" s="115"/>
      <c r="AA8" s="115"/>
      <c r="AB8" s="115"/>
      <c r="AC8" s="116"/>
    </row>
    <row r="9" spans="1:29" ht="78.75" customHeight="1" x14ac:dyDescent="0.25">
      <c r="A9" s="123"/>
      <c r="B9" s="11">
        <v>5</v>
      </c>
      <c r="C9" s="12" t="s">
        <v>94</v>
      </c>
      <c r="D9" s="14" t="s">
        <v>95</v>
      </c>
      <c r="E9" s="13" t="s">
        <v>96</v>
      </c>
      <c r="F9" s="13" t="s">
        <v>97</v>
      </c>
      <c r="G9" s="13" t="s">
        <v>98</v>
      </c>
      <c r="H9" s="13" t="s">
        <v>99</v>
      </c>
      <c r="I9" s="44"/>
      <c r="J9" s="45"/>
      <c r="K9" s="42">
        <f t="shared" si="0"/>
        <v>0</v>
      </c>
      <c r="L9" s="121"/>
      <c r="M9" s="38"/>
      <c r="X9" s="108" t="s">
        <v>100</v>
      </c>
      <c r="Y9" s="109"/>
      <c r="Z9" s="109"/>
      <c r="AA9" s="109"/>
      <c r="AB9" s="109"/>
      <c r="AC9" s="110"/>
    </row>
    <row r="10" spans="1:29" ht="90" x14ac:dyDescent="0.25">
      <c r="A10" s="123"/>
      <c r="B10" s="11">
        <v>6</v>
      </c>
      <c r="C10" s="12" t="s">
        <v>101</v>
      </c>
      <c r="D10" s="14" t="s">
        <v>102</v>
      </c>
      <c r="E10" s="14" t="s">
        <v>103</v>
      </c>
      <c r="F10" s="13" t="s">
        <v>104</v>
      </c>
      <c r="G10" s="13" t="s">
        <v>105</v>
      </c>
      <c r="H10" s="14" t="s">
        <v>106</v>
      </c>
      <c r="I10" s="44"/>
      <c r="J10" s="45"/>
      <c r="K10" s="42">
        <f t="shared" si="0"/>
        <v>0</v>
      </c>
      <c r="L10" s="121"/>
      <c r="M10" s="38" t="s">
        <v>107</v>
      </c>
      <c r="X10" s="111"/>
      <c r="Y10" s="112"/>
      <c r="Z10" s="112"/>
      <c r="AA10" s="112"/>
      <c r="AB10" s="112"/>
      <c r="AC10" s="113"/>
    </row>
    <row r="11" spans="1:29" ht="78.75" customHeight="1" x14ac:dyDescent="0.25">
      <c r="A11" s="123"/>
      <c r="B11" s="11">
        <v>7</v>
      </c>
      <c r="C11" s="12" t="s">
        <v>108</v>
      </c>
      <c r="D11" s="13" t="s">
        <v>109</v>
      </c>
      <c r="E11" s="14" t="s">
        <v>110</v>
      </c>
      <c r="F11" s="13" t="s">
        <v>111</v>
      </c>
      <c r="G11" s="13" t="s">
        <v>112</v>
      </c>
      <c r="H11" s="13" t="s">
        <v>113</v>
      </c>
      <c r="I11" s="44"/>
      <c r="J11" s="45"/>
      <c r="K11" s="42">
        <f t="shared" si="0"/>
        <v>0</v>
      </c>
      <c r="L11" s="121"/>
      <c r="M11" s="38"/>
      <c r="X11" s="111"/>
      <c r="Y11" s="112"/>
      <c r="Z11" s="112"/>
      <c r="AA11" s="112"/>
      <c r="AB11" s="112"/>
      <c r="AC11" s="113"/>
    </row>
    <row r="12" spans="1:29" ht="78.75" customHeight="1" x14ac:dyDescent="0.25">
      <c r="A12" s="123"/>
      <c r="B12" s="11">
        <v>8</v>
      </c>
      <c r="C12" s="12" t="s">
        <v>45</v>
      </c>
      <c r="D12" s="13" t="s">
        <v>114</v>
      </c>
      <c r="E12" s="14" t="s">
        <v>115</v>
      </c>
      <c r="F12" s="13" t="s">
        <v>116</v>
      </c>
      <c r="G12" s="13" t="s">
        <v>117</v>
      </c>
      <c r="H12" s="13" t="s">
        <v>118</v>
      </c>
      <c r="I12" s="44"/>
      <c r="J12" s="45"/>
      <c r="K12" s="42">
        <f t="shared" si="0"/>
        <v>0</v>
      </c>
      <c r="L12" s="121"/>
      <c r="M12" s="38"/>
      <c r="X12" s="111"/>
      <c r="Y12" s="112"/>
      <c r="Z12" s="112"/>
      <c r="AA12" s="112"/>
      <c r="AB12" s="112"/>
      <c r="AC12" s="113"/>
    </row>
    <row r="13" spans="1:29" ht="157.5" x14ac:dyDescent="0.25">
      <c r="A13" s="123"/>
      <c r="B13" s="11">
        <v>9</v>
      </c>
      <c r="C13" s="12" t="s">
        <v>119</v>
      </c>
      <c r="D13" s="19" t="s">
        <v>120</v>
      </c>
      <c r="E13" s="19" t="s">
        <v>121</v>
      </c>
      <c r="F13" s="19" t="s">
        <v>122</v>
      </c>
      <c r="G13" s="19" t="s">
        <v>123</v>
      </c>
      <c r="H13" s="19" t="s">
        <v>124</v>
      </c>
      <c r="I13" s="44"/>
      <c r="J13" s="45"/>
      <c r="K13" s="42">
        <f t="shared" si="0"/>
        <v>0</v>
      </c>
      <c r="L13" s="121"/>
      <c r="M13" s="38"/>
      <c r="X13" s="111"/>
      <c r="Y13" s="112"/>
      <c r="Z13" s="112"/>
      <c r="AA13" s="112"/>
      <c r="AB13" s="112"/>
      <c r="AC13" s="113"/>
    </row>
    <row r="14" spans="1:29" ht="78.75" customHeight="1" x14ac:dyDescent="0.25">
      <c r="A14" s="123"/>
      <c r="B14" s="11">
        <v>10</v>
      </c>
      <c r="C14" s="12" t="s">
        <v>47</v>
      </c>
      <c r="D14" s="14" t="s">
        <v>125</v>
      </c>
      <c r="E14" s="14" t="s">
        <v>126</v>
      </c>
      <c r="F14" s="13" t="s">
        <v>127</v>
      </c>
      <c r="G14" s="13" t="s">
        <v>128</v>
      </c>
      <c r="H14" s="13" t="s">
        <v>129</v>
      </c>
      <c r="I14" s="44"/>
      <c r="J14" s="45"/>
      <c r="K14" s="42">
        <f t="shared" si="0"/>
        <v>0</v>
      </c>
      <c r="L14" s="121"/>
      <c r="M14" s="38"/>
      <c r="X14" s="114"/>
      <c r="Y14" s="115"/>
      <c r="Z14" s="115"/>
      <c r="AA14" s="115"/>
      <c r="AB14" s="115"/>
      <c r="AC14" s="116"/>
    </row>
    <row r="15" spans="1:29" ht="112.5" x14ac:dyDescent="0.25">
      <c r="A15" s="123"/>
      <c r="B15" s="27">
        <v>11</v>
      </c>
      <c r="C15" s="15" t="s">
        <v>130</v>
      </c>
      <c r="D15" s="16" t="s">
        <v>131</v>
      </c>
      <c r="E15" s="16" t="s">
        <v>132</v>
      </c>
      <c r="F15" s="16" t="s">
        <v>133</v>
      </c>
      <c r="G15" s="16" t="s">
        <v>134</v>
      </c>
      <c r="H15" s="16" t="s">
        <v>135</v>
      </c>
      <c r="I15" s="44"/>
      <c r="J15" s="45"/>
      <c r="K15" s="43">
        <f>(I15*20%)</f>
        <v>0</v>
      </c>
      <c r="L15" s="121"/>
      <c r="M15" s="38"/>
    </row>
    <row r="16" spans="1:29" ht="168.75" x14ac:dyDescent="0.25">
      <c r="A16" s="123"/>
      <c r="B16" s="27">
        <v>12</v>
      </c>
      <c r="C16" s="15" t="s">
        <v>136</v>
      </c>
      <c r="D16" s="16" t="s">
        <v>137</v>
      </c>
      <c r="E16" s="16" t="s">
        <v>138</v>
      </c>
      <c r="F16" s="16" t="s">
        <v>139</v>
      </c>
      <c r="G16" s="16" t="s">
        <v>140</v>
      </c>
      <c r="H16" s="16" t="s">
        <v>141</v>
      </c>
      <c r="I16" s="44"/>
      <c r="J16" s="45"/>
      <c r="K16" s="43">
        <f>(I16*20%)</f>
        <v>0</v>
      </c>
      <c r="L16" s="121"/>
      <c r="M16" s="38"/>
    </row>
    <row r="17" spans="1:30" ht="19.5" customHeight="1" x14ac:dyDescent="0.25">
      <c r="A17" s="20"/>
      <c r="B17" s="21"/>
      <c r="C17" s="22"/>
      <c r="D17" s="23"/>
      <c r="E17" s="23"/>
      <c r="F17" s="23"/>
      <c r="G17" s="23"/>
      <c r="H17" s="23"/>
      <c r="I17" s="24"/>
      <c r="J17" s="26"/>
      <c r="K17" s="25">
        <f>(I17*20%)</f>
        <v>0</v>
      </c>
      <c r="L17" s="75"/>
      <c r="M17" s="38"/>
    </row>
    <row r="18" spans="1:30" ht="187.5" customHeight="1" x14ac:dyDescent="0.25">
      <c r="A18" s="122" t="s">
        <v>142</v>
      </c>
      <c r="B18" s="11">
        <v>13</v>
      </c>
      <c r="C18" s="12" t="s">
        <v>143</v>
      </c>
      <c r="D18" s="14" t="s">
        <v>144</v>
      </c>
      <c r="E18" s="13" t="s">
        <v>145</v>
      </c>
      <c r="F18" s="13" t="s">
        <v>146</v>
      </c>
      <c r="G18" s="13" t="s">
        <v>147</v>
      </c>
      <c r="H18" s="13" t="s">
        <v>148</v>
      </c>
      <c r="I18" s="44"/>
      <c r="J18" s="45"/>
      <c r="K18" s="81">
        <f t="shared" si="0"/>
        <v>0</v>
      </c>
      <c r="L18" s="120">
        <f>AVERAGE(K18:K21)</f>
        <v>0</v>
      </c>
      <c r="M18" s="38"/>
    </row>
    <row r="19" spans="1:30" ht="157.5" customHeight="1" x14ac:dyDescent="0.25">
      <c r="A19" s="122"/>
      <c r="B19" s="11">
        <v>14</v>
      </c>
      <c r="C19" s="12" t="s">
        <v>51</v>
      </c>
      <c r="D19" s="13" t="s">
        <v>149</v>
      </c>
      <c r="E19" s="14" t="s">
        <v>150</v>
      </c>
      <c r="F19" s="13" t="s">
        <v>151</v>
      </c>
      <c r="G19" s="13" t="s">
        <v>152</v>
      </c>
      <c r="H19" s="13" t="s">
        <v>153</v>
      </c>
      <c r="I19" s="44"/>
      <c r="J19" s="45"/>
      <c r="K19" s="81">
        <f t="shared" si="0"/>
        <v>0</v>
      </c>
      <c r="L19" s="120"/>
      <c r="M19" s="39"/>
    </row>
    <row r="20" spans="1:30" ht="175.5" customHeight="1" x14ac:dyDescent="0.25">
      <c r="A20" s="122"/>
      <c r="B20" s="11">
        <v>15</v>
      </c>
      <c r="C20" s="12" t="s">
        <v>154</v>
      </c>
      <c r="D20" s="14" t="s">
        <v>155</v>
      </c>
      <c r="E20" s="14" t="s">
        <v>156</v>
      </c>
      <c r="F20" s="13" t="s">
        <v>157</v>
      </c>
      <c r="G20" s="14" t="s">
        <v>158</v>
      </c>
      <c r="H20" s="14" t="s">
        <v>159</v>
      </c>
      <c r="I20" s="44"/>
      <c r="J20" s="45"/>
      <c r="K20" s="81">
        <f t="shared" si="0"/>
        <v>0</v>
      </c>
      <c r="L20" s="120"/>
      <c r="M20" s="38"/>
    </row>
    <row r="21" spans="1:30" ht="118.5" customHeight="1" x14ac:dyDescent="0.25">
      <c r="A21" s="122"/>
      <c r="B21" s="11">
        <v>16</v>
      </c>
      <c r="C21" s="12" t="s">
        <v>160</v>
      </c>
      <c r="D21" s="14" t="s">
        <v>161</v>
      </c>
      <c r="E21" s="14" t="s">
        <v>162</v>
      </c>
      <c r="F21" s="13" t="s">
        <v>163</v>
      </c>
      <c r="G21" s="14" t="s">
        <v>164</v>
      </c>
      <c r="H21" s="14" t="s">
        <v>165</v>
      </c>
      <c r="I21" s="44"/>
      <c r="J21" s="45"/>
      <c r="K21" s="81">
        <f t="shared" si="0"/>
        <v>0</v>
      </c>
      <c r="L21" s="120"/>
      <c r="M21" s="57"/>
      <c r="N21" s="55"/>
      <c r="O21" s="55"/>
      <c r="P21" s="55"/>
      <c r="Q21" s="55"/>
      <c r="R21" s="55"/>
    </row>
    <row r="22" spans="1:30" x14ac:dyDescent="0.25">
      <c r="A22" s="76"/>
      <c r="B22" s="77"/>
      <c r="C22" s="77"/>
      <c r="D22" s="77"/>
      <c r="E22" s="77"/>
      <c r="F22" s="77"/>
      <c r="G22" s="77"/>
      <c r="H22" s="77"/>
      <c r="I22" s="77"/>
      <c r="J22" s="78"/>
      <c r="K22" s="79"/>
      <c r="L22" s="80"/>
    </row>
    <row r="23" spans="1:30" x14ac:dyDescent="0.25">
      <c r="A23" s="58"/>
      <c r="B23" s="59"/>
      <c r="C23" s="59"/>
      <c r="D23" s="59"/>
      <c r="E23" s="59"/>
      <c r="F23" s="59"/>
      <c r="G23" s="59"/>
      <c r="H23" s="59"/>
      <c r="I23" s="59"/>
      <c r="J23" s="60"/>
      <c r="K23" s="61"/>
      <c r="L23" s="61"/>
    </row>
    <row r="24" spans="1:30" x14ac:dyDescent="0.25">
      <c r="A24" s="58"/>
      <c r="B24" s="59"/>
      <c r="C24" s="59"/>
      <c r="D24" s="59"/>
      <c r="E24" s="59"/>
      <c r="F24" s="59"/>
      <c r="G24" s="59"/>
      <c r="H24" s="59"/>
      <c r="I24" s="59"/>
      <c r="J24" s="60"/>
      <c r="K24" s="61"/>
      <c r="L24" s="61"/>
    </row>
    <row r="25" spans="1:30" hidden="1" x14ac:dyDescent="0.25">
      <c r="A25" s="58"/>
      <c r="B25" s="59"/>
      <c r="C25" s="59"/>
      <c r="D25" s="59"/>
      <c r="E25" s="59"/>
      <c r="F25" s="59"/>
      <c r="G25" s="59"/>
      <c r="H25" s="59"/>
      <c r="I25" s="59"/>
      <c r="J25" s="60"/>
      <c r="K25" s="61"/>
      <c r="L25" s="59"/>
    </row>
    <row r="26" spans="1:30" ht="15" hidden="1" customHeight="1" x14ac:dyDescent="0.25">
      <c r="A26" s="58"/>
      <c r="B26" s="59"/>
      <c r="C26" s="59"/>
      <c r="D26" s="59"/>
      <c r="E26" s="59"/>
      <c r="F26" s="59"/>
      <c r="G26" s="59"/>
      <c r="H26" s="59"/>
      <c r="I26" s="59"/>
      <c r="J26" s="60"/>
      <c r="K26" s="61"/>
      <c r="L26" s="59"/>
    </row>
    <row r="27" spans="1:30" hidden="1" x14ac:dyDescent="0.25">
      <c r="A27" s="58"/>
      <c r="B27" s="59"/>
      <c r="C27" s="59"/>
      <c r="D27" s="59"/>
      <c r="E27" s="59"/>
      <c r="F27" s="59"/>
      <c r="G27" s="59"/>
      <c r="H27" s="59"/>
      <c r="I27" s="59"/>
      <c r="J27" s="60"/>
      <c r="K27" s="61"/>
      <c r="L27" s="59"/>
    </row>
    <row r="28" spans="1:30" hidden="1" x14ac:dyDescent="0.25">
      <c r="A28" s="53" t="s">
        <v>166</v>
      </c>
      <c r="B28" s="53"/>
      <c r="C28" s="53"/>
      <c r="D28" s="53"/>
      <c r="E28" s="53"/>
      <c r="F28" s="53"/>
      <c r="G28" s="53"/>
      <c r="H28" s="53"/>
      <c r="I28" s="53"/>
      <c r="J28" s="62"/>
      <c r="K28" s="63"/>
      <c r="L28" s="53"/>
      <c r="M28" s="53"/>
      <c r="N28" s="53"/>
      <c r="O28" s="53"/>
      <c r="P28" s="53"/>
      <c r="Q28" s="54"/>
      <c r="R28" s="54"/>
      <c r="S28" s="54"/>
      <c r="T28" s="54"/>
      <c r="U28" s="54"/>
      <c r="V28" s="54"/>
      <c r="W28" s="54"/>
      <c r="X28" s="54"/>
      <c r="Y28" s="54"/>
      <c r="Z28" s="54"/>
      <c r="AA28" s="54"/>
      <c r="AB28" s="54"/>
      <c r="AC28" s="54"/>
      <c r="AD28" s="54"/>
    </row>
    <row r="29" spans="1:30" hidden="1" x14ac:dyDescent="0.25">
      <c r="A29" s="64" t="s">
        <v>3</v>
      </c>
      <c r="B29" s="64" t="s">
        <v>4</v>
      </c>
      <c r="C29" s="64" t="s">
        <v>167</v>
      </c>
      <c r="D29" s="64" t="s">
        <v>6</v>
      </c>
      <c r="E29" s="64" t="s">
        <v>168</v>
      </c>
      <c r="F29" s="64" t="s">
        <v>169</v>
      </c>
      <c r="G29" s="64" t="s">
        <v>170</v>
      </c>
      <c r="H29" s="64" t="s">
        <v>10</v>
      </c>
      <c r="I29" s="64" t="s">
        <v>11</v>
      </c>
      <c r="J29" s="64" t="s">
        <v>12</v>
      </c>
      <c r="K29" s="64" t="s">
        <v>171</v>
      </c>
      <c r="L29" s="64" t="s">
        <v>14</v>
      </c>
      <c r="M29" s="64" t="s">
        <v>172</v>
      </c>
      <c r="N29" s="64" t="s">
        <v>16</v>
      </c>
      <c r="O29" s="64" t="s">
        <v>17</v>
      </c>
      <c r="P29" s="64" t="s">
        <v>18</v>
      </c>
    </row>
    <row r="30" spans="1:30" hidden="1" x14ac:dyDescent="0.25">
      <c r="A30" s="65">
        <f>K4</f>
        <v>0.2</v>
      </c>
      <c r="B30" s="40">
        <f>K6</f>
        <v>0.2</v>
      </c>
      <c r="C30" s="40">
        <f>K7</f>
        <v>0</v>
      </c>
      <c r="D30" s="40">
        <f>K8</f>
        <v>0</v>
      </c>
      <c r="E30" s="40">
        <f>K9</f>
        <v>0</v>
      </c>
      <c r="F30" s="40">
        <f>K10</f>
        <v>0</v>
      </c>
      <c r="G30" s="40">
        <f>K11</f>
        <v>0</v>
      </c>
      <c r="H30" s="40">
        <f>K12</f>
        <v>0</v>
      </c>
      <c r="I30" s="40">
        <f>K13</f>
        <v>0</v>
      </c>
      <c r="J30" s="66">
        <f>K14</f>
        <v>0</v>
      </c>
      <c r="K30" s="67">
        <f>K15</f>
        <v>0</v>
      </c>
      <c r="L30" s="40">
        <f>K16</f>
        <v>0</v>
      </c>
      <c r="M30" s="40">
        <f>K18</f>
        <v>0</v>
      </c>
      <c r="N30" s="40">
        <f>K19</f>
        <v>0</v>
      </c>
      <c r="O30" s="40">
        <f>K20</f>
        <v>0</v>
      </c>
      <c r="P30" s="40">
        <f>K21</f>
        <v>0</v>
      </c>
    </row>
    <row r="31" spans="1:30" hidden="1" x14ac:dyDescent="0.25">
      <c r="A31" s="68">
        <f>A30/20%</f>
        <v>1</v>
      </c>
      <c r="B31" s="68">
        <f t="shared" ref="B31:P31" si="1">B30/20%</f>
        <v>1</v>
      </c>
      <c r="C31" s="68">
        <f t="shared" si="1"/>
        <v>0</v>
      </c>
      <c r="D31" s="68">
        <f t="shared" si="1"/>
        <v>0</v>
      </c>
      <c r="E31" s="68">
        <f t="shared" si="1"/>
        <v>0</v>
      </c>
      <c r="F31" s="68">
        <f t="shared" si="1"/>
        <v>0</v>
      </c>
      <c r="G31" s="68">
        <f t="shared" si="1"/>
        <v>0</v>
      </c>
      <c r="H31" s="68">
        <f t="shared" si="1"/>
        <v>0</v>
      </c>
      <c r="I31" s="68">
        <f t="shared" si="1"/>
        <v>0</v>
      </c>
      <c r="J31" s="68">
        <f t="shared" si="1"/>
        <v>0</v>
      </c>
      <c r="K31" s="68">
        <f t="shared" si="1"/>
        <v>0</v>
      </c>
      <c r="L31" s="68">
        <f t="shared" si="1"/>
        <v>0</v>
      </c>
      <c r="M31" s="68">
        <f t="shared" si="1"/>
        <v>0</v>
      </c>
      <c r="N31" s="68">
        <f t="shared" si="1"/>
        <v>0</v>
      </c>
      <c r="O31" s="68">
        <f t="shared" si="1"/>
        <v>0</v>
      </c>
      <c r="P31" s="68">
        <f t="shared" si="1"/>
        <v>0</v>
      </c>
    </row>
    <row r="32" spans="1:30" hidden="1" x14ac:dyDescent="0.25">
      <c r="A32" s="117" t="s">
        <v>173</v>
      </c>
      <c r="B32" s="118"/>
      <c r="C32" s="118"/>
      <c r="D32" s="118"/>
      <c r="E32" s="118"/>
      <c r="F32" s="118"/>
      <c r="G32" s="118"/>
      <c r="H32" s="118"/>
      <c r="I32" s="118"/>
      <c r="J32" s="118"/>
      <c r="K32" s="118"/>
      <c r="L32" s="118"/>
      <c r="M32" s="118"/>
      <c r="N32" s="118"/>
      <c r="O32" s="118"/>
      <c r="P32" s="119"/>
    </row>
    <row r="33" spans="1:12" hidden="1" x14ac:dyDescent="0.25">
      <c r="A33" s="68"/>
      <c r="B33" s="36"/>
      <c r="C33" s="36"/>
      <c r="D33" s="36"/>
      <c r="E33" s="36"/>
      <c r="F33" s="36"/>
      <c r="G33" s="36"/>
      <c r="H33" s="36"/>
      <c r="I33" s="36"/>
      <c r="J33" s="69"/>
      <c r="K33" s="70"/>
      <c r="L33" s="36"/>
    </row>
    <row r="34" spans="1:12" hidden="1" x14ac:dyDescent="0.25">
      <c r="A34" s="68"/>
      <c r="B34" s="36"/>
      <c r="C34" s="36"/>
      <c r="D34" s="36"/>
      <c r="E34" s="36"/>
      <c r="F34" s="36"/>
      <c r="G34" s="36"/>
      <c r="H34" s="36"/>
      <c r="I34" s="36"/>
      <c r="J34" s="69"/>
      <c r="K34" s="70"/>
      <c r="L34" s="36"/>
    </row>
    <row r="35" spans="1:12" hidden="1" x14ac:dyDescent="0.25">
      <c r="A35" s="68"/>
      <c r="B35" s="36"/>
      <c r="C35" s="36"/>
      <c r="D35" s="36"/>
      <c r="E35" s="36"/>
      <c r="F35" s="36"/>
      <c r="G35" s="36"/>
      <c r="H35" s="36"/>
      <c r="I35" s="36"/>
      <c r="J35" s="69"/>
      <c r="K35" s="70"/>
      <c r="L35" s="36"/>
    </row>
    <row r="36" spans="1:12" hidden="1" x14ac:dyDescent="0.25">
      <c r="A36" s="68"/>
      <c r="B36" s="36"/>
      <c r="C36" s="36"/>
      <c r="D36" s="36"/>
      <c r="E36" s="36"/>
      <c r="F36" s="36"/>
      <c r="G36" s="36"/>
      <c r="H36" s="36"/>
      <c r="I36" s="36"/>
      <c r="J36" s="69"/>
      <c r="K36" s="70"/>
      <c r="L36" s="36"/>
    </row>
    <row r="37" spans="1:12" hidden="1" x14ac:dyDescent="0.25">
      <c r="A37" s="68"/>
      <c r="B37" s="36"/>
      <c r="C37" s="36"/>
      <c r="D37" s="36"/>
      <c r="E37" s="36"/>
      <c r="F37" s="36"/>
      <c r="G37" s="36"/>
      <c r="H37" s="36"/>
      <c r="I37" s="36"/>
      <c r="J37" s="69"/>
      <c r="K37" s="70"/>
      <c r="L37" s="36"/>
    </row>
    <row r="38" spans="1:12" hidden="1" x14ac:dyDescent="0.25">
      <c r="A38" s="68"/>
      <c r="B38" s="36"/>
      <c r="C38" s="36"/>
      <c r="D38" s="36"/>
      <c r="E38" s="36"/>
      <c r="F38" s="36"/>
      <c r="G38" s="36"/>
      <c r="H38" s="36"/>
      <c r="I38" s="36"/>
      <c r="J38" s="69"/>
      <c r="K38" s="70"/>
      <c r="L38" s="36"/>
    </row>
    <row r="39" spans="1:12" hidden="1" x14ac:dyDescent="0.25">
      <c r="A39" s="68"/>
      <c r="B39" s="36"/>
      <c r="C39" s="36"/>
      <c r="D39" s="36"/>
      <c r="E39" s="36"/>
      <c r="F39" s="36"/>
      <c r="G39" s="36"/>
      <c r="H39" s="36"/>
      <c r="I39" s="36"/>
      <c r="J39" s="69"/>
      <c r="K39" s="70"/>
      <c r="L39" s="36"/>
    </row>
    <row r="40" spans="1:12" hidden="1" x14ac:dyDescent="0.25">
      <c r="A40" s="68"/>
      <c r="B40" s="36"/>
      <c r="C40" s="36"/>
      <c r="D40" s="36"/>
      <c r="E40" s="36"/>
      <c r="F40" s="36"/>
      <c r="G40" s="36"/>
      <c r="H40" s="36"/>
      <c r="I40" s="36"/>
      <c r="J40" s="69"/>
      <c r="K40" s="70"/>
      <c r="L40" s="36"/>
    </row>
    <row r="41" spans="1:12" hidden="1" x14ac:dyDescent="0.25">
      <c r="A41" s="68"/>
      <c r="B41" s="36"/>
      <c r="C41" s="36"/>
      <c r="D41" s="36"/>
      <c r="E41" s="36"/>
      <c r="F41" s="36"/>
      <c r="G41" s="36"/>
      <c r="H41" s="36"/>
      <c r="I41" s="36"/>
      <c r="J41" s="69"/>
      <c r="K41" s="70"/>
      <c r="L41" s="36"/>
    </row>
    <row r="42" spans="1:12" hidden="1" x14ac:dyDescent="0.25">
      <c r="A42" s="68"/>
      <c r="B42" s="36"/>
      <c r="C42" s="36"/>
      <c r="D42" s="36"/>
      <c r="E42" s="36"/>
      <c r="F42" s="36"/>
      <c r="G42" s="36"/>
      <c r="H42" s="36"/>
      <c r="I42" s="36"/>
      <c r="J42" s="69"/>
      <c r="K42" s="70"/>
      <c r="L42" s="36"/>
    </row>
    <row r="43" spans="1:12" hidden="1" x14ac:dyDescent="0.25">
      <c r="A43" s="68"/>
      <c r="B43" s="36"/>
      <c r="C43" s="36"/>
      <c r="D43" s="36"/>
      <c r="E43" s="36"/>
      <c r="F43" s="36"/>
      <c r="G43" s="36"/>
      <c r="H43" s="36"/>
      <c r="I43" s="36"/>
      <c r="J43" s="69"/>
      <c r="K43" s="70"/>
      <c r="L43" s="36"/>
    </row>
    <row r="44" spans="1:12" hidden="1" x14ac:dyDescent="0.25">
      <c r="A44" s="68"/>
      <c r="B44" s="36"/>
      <c r="C44" s="36"/>
      <c r="D44" s="36"/>
      <c r="E44" s="36"/>
      <c r="F44" s="36"/>
      <c r="G44" s="36"/>
      <c r="H44" s="36"/>
      <c r="I44" s="36"/>
      <c r="J44" s="69"/>
      <c r="K44" s="70"/>
      <c r="L44" s="36"/>
    </row>
    <row r="45" spans="1:12" hidden="1" x14ac:dyDescent="0.25">
      <c r="A45" s="68"/>
      <c r="B45" s="36"/>
      <c r="C45" s="36"/>
      <c r="D45" s="36"/>
      <c r="E45" s="36"/>
      <c r="F45" s="36"/>
      <c r="G45" s="36"/>
      <c r="H45" s="36"/>
      <c r="I45" s="36"/>
      <c r="J45" s="69"/>
      <c r="K45" s="70"/>
      <c r="L45" s="36"/>
    </row>
    <row r="46" spans="1:12" hidden="1" x14ac:dyDescent="0.25">
      <c r="A46" s="68"/>
      <c r="B46" s="36"/>
      <c r="C46" s="36"/>
      <c r="D46" s="36"/>
      <c r="E46" s="36"/>
      <c r="F46" s="36"/>
      <c r="G46" s="36"/>
      <c r="H46" s="36"/>
      <c r="I46" s="36"/>
      <c r="J46" s="69"/>
      <c r="K46" s="70"/>
      <c r="L46" s="36"/>
    </row>
    <row r="47" spans="1:12" hidden="1" x14ac:dyDescent="0.25">
      <c r="A47" s="68"/>
      <c r="B47" s="36"/>
      <c r="C47" s="36"/>
      <c r="D47" s="36"/>
      <c r="E47" s="36"/>
      <c r="F47" s="36"/>
      <c r="G47" s="36"/>
      <c r="H47" s="36"/>
      <c r="I47" s="36"/>
      <c r="J47" s="69"/>
      <c r="K47" s="70"/>
      <c r="L47" s="36"/>
    </row>
    <row r="48" spans="1:12" hidden="1" x14ac:dyDescent="0.25">
      <c r="A48" s="68"/>
      <c r="B48" s="36"/>
      <c r="C48" s="36"/>
      <c r="D48" s="36"/>
      <c r="E48" s="36"/>
      <c r="F48" s="36"/>
      <c r="G48" s="36"/>
      <c r="H48" s="36"/>
      <c r="I48" s="36"/>
      <c r="J48" s="69"/>
      <c r="K48" s="70"/>
      <c r="L48" s="36"/>
    </row>
    <row r="49" spans="1:18" hidden="1" x14ac:dyDescent="0.25">
      <c r="A49" s="68"/>
      <c r="B49" s="36"/>
      <c r="C49" s="36"/>
      <c r="D49" s="36"/>
      <c r="E49" s="36"/>
      <c r="F49" s="36"/>
      <c r="G49" s="36"/>
      <c r="H49" s="36"/>
      <c r="I49" s="36"/>
      <c r="J49" s="69"/>
      <c r="K49" s="70"/>
      <c r="L49" s="36"/>
    </row>
    <row r="50" spans="1:18" hidden="1" x14ac:dyDescent="0.25">
      <c r="A50" s="68"/>
      <c r="B50" s="36"/>
      <c r="C50" s="36"/>
      <c r="D50" s="36"/>
      <c r="E50" s="36"/>
      <c r="F50" s="36"/>
      <c r="G50" s="36"/>
      <c r="H50" s="36"/>
      <c r="I50" s="36"/>
      <c r="J50" s="69"/>
      <c r="K50" s="70"/>
      <c r="L50" s="36"/>
    </row>
    <row r="51" spans="1:18" hidden="1" x14ac:dyDescent="0.25">
      <c r="A51" s="68"/>
      <c r="B51" s="36"/>
      <c r="C51" s="68"/>
      <c r="D51" s="68"/>
      <c r="E51" s="68"/>
      <c r="F51" s="68"/>
      <c r="G51" s="68"/>
      <c r="H51" s="68"/>
      <c r="I51" s="68"/>
      <c r="J51" s="71"/>
      <c r="K51" s="72"/>
      <c r="L51" s="68"/>
    </row>
    <row r="52" spans="1:18" ht="18.75" hidden="1" x14ac:dyDescent="0.3">
      <c r="A52" s="68"/>
      <c r="B52" s="73"/>
      <c r="C52" s="68"/>
      <c r="D52" s="68"/>
      <c r="E52" s="68"/>
      <c r="F52" s="68"/>
      <c r="G52" s="68"/>
      <c r="H52" s="68"/>
      <c r="I52" s="68"/>
      <c r="J52" s="71"/>
      <c r="K52" s="72"/>
      <c r="L52" s="68"/>
    </row>
    <row r="53" spans="1:18" ht="21.95" hidden="1" customHeight="1" x14ac:dyDescent="0.25">
      <c r="A53" s="68"/>
      <c r="B53" s="74"/>
      <c r="C53" s="74"/>
      <c r="D53" s="74"/>
      <c r="E53" s="74"/>
      <c r="F53" s="74"/>
      <c r="G53" s="74"/>
      <c r="H53" s="74"/>
      <c r="I53" s="74"/>
      <c r="J53" s="71"/>
      <c r="K53" s="72"/>
      <c r="L53" s="68"/>
    </row>
    <row r="54" spans="1:18" ht="21.95" hidden="1" customHeight="1" x14ac:dyDescent="0.25">
      <c r="A54" s="1"/>
      <c r="B54" s="1"/>
      <c r="C54" s="18"/>
      <c r="D54" s="18"/>
      <c r="E54" s="1"/>
      <c r="F54" s="1"/>
      <c r="G54" s="1"/>
      <c r="H54" s="18"/>
      <c r="I54" s="18"/>
      <c r="M54" s="56"/>
      <c r="N54" s="56"/>
      <c r="O54" s="56"/>
      <c r="P54" s="56"/>
      <c r="Q54" s="56"/>
      <c r="R54" s="56"/>
    </row>
    <row r="55" spans="1:18" ht="21.95" hidden="1" customHeight="1" x14ac:dyDescent="0.25">
      <c r="A55" s="1"/>
      <c r="B55" s="1"/>
      <c r="C55" s="18"/>
      <c r="D55" s="18"/>
      <c r="E55" s="1"/>
      <c r="F55" s="1"/>
      <c r="G55" s="1"/>
      <c r="H55" s="18"/>
      <c r="I55" s="18"/>
    </row>
    <row r="56" spans="1:18" ht="21.95" hidden="1" customHeight="1" x14ac:dyDescent="0.25">
      <c r="A56" s="1"/>
      <c r="B56" s="1"/>
      <c r="C56" s="18"/>
      <c r="D56" s="18"/>
      <c r="E56" s="1"/>
      <c r="F56" s="1"/>
      <c r="G56" s="1"/>
      <c r="H56" s="18"/>
      <c r="I56" s="18"/>
    </row>
    <row r="57" spans="1:18" ht="21.95" hidden="1" customHeight="1" x14ac:dyDescent="0.25">
      <c r="A57" s="1"/>
      <c r="B57" s="1"/>
      <c r="C57" s="18"/>
      <c r="D57" s="18"/>
      <c r="E57" s="1"/>
      <c r="F57" s="1"/>
      <c r="G57" s="1"/>
      <c r="H57" s="18"/>
      <c r="I57" s="18"/>
    </row>
    <row r="58" spans="1:18" ht="21.95" hidden="1" customHeight="1" x14ac:dyDescent="0.25">
      <c r="A58" s="1"/>
      <c r="B58" s="1"/>
      <c r="C58" s="18"/>
      <c r="D58" s="18"/>
      <c r="E58" s="1"/>
      <c r="F58" s="1"/>
      <c r="G58" s="1"/>
      <c r="H58" s="18"/>
      <c r="I58" s="18"/>
    </row>
    <row r="59" spans="1:18" ht="21.95" hidden="1" customHeight="1" x14ac:dyDescent="0.25">
      <c r="A59" s="1"/>
      <c r="B59" s="1"/>
      <c r="C59" s="18"/>
      <c r="D59" s="18"/>
      <c r="E59" s="1"/>
      <c r="F59" s="1"/>
      <c r="G59" s="1"/>
      <c r="H59" s="18"/>
      <c r="I59" s="18"/>
    </row>
    <row r="60" spans="1:18" ht="21.95" hidden="1" customHeight="1" x14ac:dyDescent="0.25">
      <c r="A60" s="1"/>
      <c r="B60" s="1"/>
      <c r="C60" s="18"/>
      <c r="D60" s="18"/>
      <c r="E60" s="1"/>
      <c r="F60" s="1"/>
      <c r="G60" s="1"/>
      <c r="H60" s="18"/>
      <c r="I60" s="18"/>
    </row>
    <row r="61" spans="1:18" ht="21.95" hidden="1" customHeight="1" x14ac:dyDescent="0.25">
      <c r="A61" s="1"/>
      <c r="B61" s="1"/>
      <c r="C61" s="18"/>
      <c r="D61" s="18"/>
      <c r="E61" s="1"/>
      <c r="F61" s="1"/>
      <c r="G61" s="1"/>
      <c r="H61" s="18"/>
      <c r="I61" s="18"/>
    </row>
    <row r="62" spans="1:18" ht="21.95" hidden="1" customHeight="1" x14ac:dyDescent="0.25">
      <c r="A62" s="1"/>
      <c r="B62" s="1"/>
      <c r="C62" s="18"/>
      <c r="D62" s="18"/>
      <c r="E62" s="1"/>
      <c r="F62" s="1"/>
      <c r="G62" s="1"/>
      <c r="H62" s="18"/>
      <c r="I62" s="18"/>
    </row>
    <row r="63" spans="1:18" ht="21.95" hidden="1" customHeight="1" x14ac:dyDescent="0.25">
      <c r="A63" s="1"/>
      <c r="B63" s="1"/>
      <c r="C63" s="18"/>
      <c r="D63" s="18"/>
      <c r="E63" s="1"/>
      <c r="F63" s="1"/>
      <c r="G63" s="1"/>
      <c r="H63" s="18"/>
      <c r="I63" s="18"/>
    </row>
    <row r="64" spans="1:18" hidden="1" x14ac:dyDescent="0.25">
      <c r="A64" s="1"/>
      <c r="B64" s="1"/>
      <c r="C64" s="1"/>
      <c r="D64" s="1"/>
      <c r="E64" s="1"/>
      <c r="F64" s="1"/>
      <c r="G64" s="1"/>
      <c r="H64" s="1"/>
      <c r="I64" s="1"/>
    </row>
    <row r="65" spans="1:9" hidden="1" x14ac:dyDescent="0.25">
      <c r="A65" s="1"/>
      <c r="B65" s="1"/>
      <c r="C65" s="1"/>
      <c r="D65" s="1"/>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sheetData>
  <protectedRanges>
    <protectedRange sqref="C13:H13" name="editable_1"/>
    <protectedRange sqref="C15" name="editable_3_1"/>
  </protectedRanges>
  <mergeCells count="7">
    <mergeCell ref="A32:P32"/>
    <mergeCell ref="X4:AC8"/>
    <mergeCell ref="A6:A16"/>
    <mergeCell ref="L6:L16"/>
    <mergeCell ref="X9:AC14"/>
    <mergeCell ref="A18:A21"/>
    <mergeCell ref="L18:L21"/>
  </mergeCells>
  <pageMargins left="0.25" right="0.25" top="0.75" bottom="0.75"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E424918B87974BADF1B300285B8049" ma:contentTypeVersion="13" ma:contentTypeDescription="Een nieuw document maken." ma:contentTypeScope="" ma:versionID="700508c2fb0ada31b6303c784a3eb233">
  <xsd:schema xmlns:xsd="http://www.w3.org/2001/XMLSchema" xmlns:xs="http://www.w3.org/2001/XMLSchema" xmlns:p="http://schemas.microsoft.com/office/2006/metadata/properties" xmlns:ns2="0f90f9b9-9dc5-478d-9585-7f2e01e1ec2f" xmlns:ns3="24094943-21f7-44aa-833a-2de9e2bda690" targetNamespace="http://schemas.microsoft.com/office/2006/metadata/properties" ma:root="true" ma:fieldsID="aab9b1192853d2ef11ede2dc10635265" ns2:_="" ns3:_="">
    <xsd:import namespace="0f90f9b9-9dc5-478d-9585-7f2e01e1ec2f"/>
    <xsd:import namespace="24094943-21f7-44aa-833a-2de9e2bda6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0f9b9-9dc5-478d-9585-7f2e01e1e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a23ca66-ed1b-406e-80a5-395a6c751532"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094943-21f7-44aa-833a-2de9e2bda69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068bed-215f-473c-86e9-66f1deea4c08}" ma:internalName="TaxCatchAll" ma:showField="CatchAllData" ma:web="24094943-21f7-44aa-833a-2de9e2bda6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90f9b9-9dc5-478d-9585-7f2e01e1ec2f">
      <Terms xmlns="http://schemas.microsoft.com/office/infopath/2007/PartnerControls"/>
    </lcf76f155ced4ddcb4097134ff3c332f>
    <TaxCatchAll xmlns="24094943-21f7-44aa-833a-2de9e2bda690" xsi:nil="true"/>
    <MediaLengthInSeconds xmlns="0f90f9b9-9dc5-478d-9585-7f2e01e1ec2f" xsi:nil="true"/>
  </documentManagement>
</p:properties>
</file>

<file path=customXml/itemProps1.xml><?xml version="1.0" encoding="utf-8"?>
<ds:datastoreItem xmlns:ds="http://schemas.openxmlformats.org/officeDocument/2006/customXml" ds:itemID="{AEFB3D58-BDB2-48B1-9DB3-355FC0BB22F9}">
  <ds:schemaRefs>
    <ds:schemaRef ds:uri="http://schemas.microsoft.com/sharepoint/v3/contenttype/forms"/>
  </ds:schemaRefs>
</ds:datastoreItem>
</file>

<file path=customXml/itemProps2.xml><?xml version="1.0" encoding="utf-8"?>
<ds:datastoreItem xmlns:ds="http://schemas.openxmlformats.org/officeDocument/2006/customXml" ds:itemID="{8AC70DE1-1F0E-46C7-8988-53B69DC7AB01}"/>
</file>

<file path=customXml/itemProps3.xml><?xml version="1.0" encoding="utf-8"?>
<ds:datastoreItem xmlns:ds="http://schemas.openxmlformats.org/officeDocument/2006/customXml" ds:itemID="{8FC975AE-1EEA-41DB-A5E0-06A42EF80946}">
  <ds:schemaRefs>
    <ds:schemaRef ds:uri="http://schemas.microsoft.com/office/2006/metadata/properties"/>
    <ds:schemaRef ds:uri="http://schemas.microsoft.com/office/infopath/2007/PartnerControls"/>
    <ds:schemaRef ds:uri="0802233c-89de-4432-840a-7716719c8e1d"/>
    <ds:schemaRef ds:uri="d88828ca-48e5-4f33-81f9-aa4bbbddf8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19</vt:i4>
      </vt:variant>
      <vt:variant>
        <vt:lpstr>Benoemde bereiken</vt:lpstr>
      </vt:variant>
      <vt:variant>
        <vt:i4>32</vt:i4>
      </vt:variant>
    </vt:vector>
  </HeadingPairs>
  <TitlesOfParts>
    <vt:vector size="51" baseType="lpstr">
      <vt:lpstr>Overzicht dd</vt:lpstr>
      <vt:lpstr>Voor RvB Rapportage</vt:lpstr>
      <vt:lpstr>B&amp;O</vt:lpstr>
      <vt:lpstr>DHS</vt:lpstr>
      <vt:lpstr>DIF</vt:lpstr>
      <vt:lpstr>DIGD</vt:lpstr>
      <vt:lpstr>DIT</vt:lpstr>
      <vt:lpstr>Hersenen</vt:lpstr>
      <vt:lpstr>FB</vt:lpstr>
      <vt:lpstr>DHL</vt:lpstr>
      <vt:lpstr>K&amp;V</vt:lpstr>
      <vt:lpstr>Julius</vt:lpstr>
      <vt:lpstr>Kinderen</vt:lpstr>
      <vt:lpstr>P&amp;O</vt:lpstr>
      <vt:lpstr>V&amp;B</vt:lpstr>
      <vt:lpstr>OWC</vt:lpstr>
      <vt:lpstr>DLAB</vt:lpstr>
      <vt:lpstr>DVF</vt:lpstr>
      <vt:lpstr>S&amp;B</vt:lpstr>
      <vt:lpstr>'B&amp;O'!Afdrukbereik</vt:lpstr>
      <vt:lpstr>DHL!Afdrukbereik</vt:lpstr>
      <vt:lpstr>DHS!Afdrukbereik</vt:lpstr>
      <vt:lpstr>DIF!Afdrukbereik</vt:lpstr>
      <vt:lpstr>DIGD!Afdrukbereik</vt:lpstr>
      <vt:lpstr>DIT!Afdrukbereik</vt:lpstr>
      <vt:lpstr>DLAB!Afdrukbereik</vt:lpstr>
      <vt:lpstr>DVF!Afdrukbereik</vt:lpstr>
      <vt:lpstr>FB!Afdrukbereik</vt:lpstr>
      <vt:lpstr>Hersenen!Afdrukbereik</vt:lpstr>
      <vt:lpstr>Julius!Afdrukbereik</vt:lpstr>
      <vt:lpstr>'K&amp;V'!Afdrukbereik</vt:lpstr>
      <vt:lpstr>Kinderen!Afdrukbereik</vt:lpstr>
      <vt:lpstr>OWC!Afdrukbereik</vt:lpstr>
      <vt:lpstr>'P&amp;O'!Afdrukbereik</vt:lpstr>
      <vt:lpstr>'V&amp;B'!Afdrukbereik</vt:lpstr>
      <vt:lpstr>'B&amp;O'!Afdruktitels</vt:lpstr>
      <vt:lpstr>DHL!Afdruktitels</vt:lpstr>
      <vt:lpstr>DHS!Afdruktitels</vt:lpstr>
      <vt:lpstr>DIF!Afdruktitels</vt:lpstr>
      <vt:lpstr>DIGD!Afdruktitels</vt:lpstr>
      <vt:lpstr>DIT!Afdruktitels</vt:lpstr>
      <vt:lpstr>DLAB!Afdruktitels</vt:lpstr>
      <vt:lpstr>DVF!Afdruktitels</vt:lpstr>
      <vt:lpstr>FB!Afdruktitels</vt:lpstr>
      <vt:lpstr>Hersenen!Afdruktitels</vt:lpstr>
      <vt:lpstr>Julius!Afdruktitels</vt:lpstr>
      <vt:lpstr>'K&amp;V'!Afdruktitels</vt:lpstr>
      <vt:lpstr>Kinderen!Afdruktitels</vt:lpstr>
      <vt:lpstr>OWC!Afdruktitels</vt:lpstr>
      <vt:lpstr>'P&amp;O'!Afdruktitels</vt:lpstr>
      <vt:lpstr>'V&amp;B'!Afdruktitels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2025-10-20T13:07:14Z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0x0101006FE424918B87974BADF1B300285B8049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